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ristina\PRORAČUN 2022\IV. Izmjena i dopuna Proračuna Općine Bistra za 2022. - PRIJEDLOG\"/>
    </mc:Choice>
  </mc:AlternateContent>
  <xr:revisionPtr revIDLastSave="0" documentId="13_ncr:1_{68C9C32E-6001-43B0-8000-2B31E18287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List1!$A$1:$F$217</definedName>
  </definedNames>
  <calcPr calcId="191029"/>
</workbook>
</file>

<file path=xl/calcChain.xml><?xml version="1.0" encoding="utf-8"?>
<calcChain xmlns="http://schemas.openxmlformats.org/spreadsheetml/2006/main">
  <c r="D35" i="1" l="1"/>
  <c r="D31" i="1"/>
  <c r="D25" i="1"/>
  <c r="D150" i="1"/>
  <c r="D165" i="1" l="1"/>
  <c r="D152" i="1"/>
  <c r="D48" i="1" l="1"/>
  <c r="D34" i="1" l="1"/>
  <c r="D177" i="1"/>
  <c r="D36" i="1" l="1"/>
  <c r="D26" i="1"/>
  <c r="D66" i="1"/>
  <c r="F112" i="1"/>
  <c r="D29" i="1" s="1"/>
  <c r="D98" i="1"/>
  <c r="D33" i="1"/>
  <c r="D28" i="1"/>
  <c r="D188" i="1" l="1"/>
  <c r="D195" i="1" s="1"/>
  <c r="D111" i="1"/>
  <c r="D203" i="1" l="1"/>
  <c r="D206" i="1" s="1"/>
  <c r="D79" i="1"/>
  <c r="D80" i="1"/>
  <c r="D78" i="1"/>
  <c r="D142" i="1"/>
  <c r="D139" i="1"/>
  <c r="D75" i="1"/>
  <c r="D52" i="1"/>
  <c r="C81" i="1" l="1"/>
  <c r="F89" i="1" l="1"/>
  <c r="D30" i="1" s="1"/>
  <c r="D62" i="1"/>
  <c r="D60" i="1"/>
  <c r="F96" i="1"/>
  <c r="D108" i="1"/>
  <c r="C120" i="1" s="1"/>
  <c r="D58" i="1"/>
  <c r="D67" i="1"/>
  <c r="D65" i="1"/>
  <c r="G93" i="1" l="1"/>
  <c r="D64" i="1"/>
  <c r="D32" i="1" l="1"/>
  <c r="D27" i="1"/>
  <c r="D59" i="1" l="1"/>
  <c r="D68" i="1" s="1"/>
  <c r="D180" i="1" l="1"/>
  <c r="D131" i="1"/>
  <c r="D169" i="1"/>
  <c r="D157" i="1"/>
  <c r="D143" i="1" l="1"/>
  <c r="C100" i="1" l="1"/>
  <c r="D208" i="1" l="1"/>
  <c r="D37" i="1"/>
</calcChain>
</file>

<file path=xl/sharedStrings.xml><?xml version="1.0" encoding="utf-8"?>
<sst xmlns="http://schemas.openxmlformats.org/spreadsheetml/2006/main" count="286" uniqueCount="140">
  <si>
    <t>REPUBLIKA HRVATSKA</t>
  </si>
  <si>
    <t>ZAGREBAČKA ŽUPANIJA</t>
  </si>
  <si>
    <t xml:space="preserve">     OPĆINA BISTRA</t>
  </si>
  <si>
    <t xml:space="preserve">    Općinsko vijeće</t>
  </si>
  <si>
    <t>Članak 1.</t>
  </si>
  <si>
    <t>IZVORI  SREDSTAVA</t>
  </si>
  <si>
    <t>1.</t>
  </si>
  <si>
    <t>2.</t>
  </si>
  <si>
    <t>OPĆI PRIHODI I PRIMICI</t>
  </si>
  <si>
    <t>3.</t>
  </si>
  <si>
    <t>4.</t>
  </si>
  <si>
    <t>UKUPNI PRIHODI</t>
  </si>
  <si>
    <t>Članak 3.</t>
  </si>
  <si>
    <t>Red. br.</t>
  </si>
  <si>
    <t>Planirana sredstva za financiranje Programa iz članka 2. rasporediti će se po djelatnostima:</t>
  </si>
  <si>
    <t>PROGRAM</t>
  </si>
  <si>
    <t>IZNOS</t>
  </si>
  <si>
    <t>IZVOR FINANCIRANJA</t>
  </si>
  <si>
    <t>NAZIV</t>
  </si>
  <si>
    <t>PRIHOD OD KOMUNALNE NAKNADE</t>
  </si>
  <si>
    <t>Članak 4.</t>
  </si>
  <si>
    <t>5.</t>
  </si>
  <si>
    <t>6.</t>
  </si>
  <si>
    <t>Uređenje javnog bunara u Podgorskoj ulici</t>
  </si>
  <si>
    <t>Stručni i investicijski nadzor nad održavanjem nerazvrstanih cesta, javnih i zelenih površina</t>
  </si>
  <si>
    <t>PRIHOD OD KONCESIJA</t>
  </si>
  <si>
    <t>PRIHOD OD ŠUMSKOG DOPRINOSA</t>
  </si>
  <si>
    <t>PRIHOD - HRV. ŠUME, GRAD ZAGREB, ZAGREB. ŽUPANIJA</t>
  </si>
  <si>
    <t>Uređenje javnog bunara u ulici Franje Gulića</t>
  </si>
  <si>
    <t>Nabava opreme za javne površine ( parkovne klupe, koševi, oglasne ploče )</t>
  </si>
  <si>
    <t>7.</t>
  </si>
  <si>
    <t>8.</t>
  </si>
  <si>
    <t>9.</t>
  </si>
  <si>
    <t>Asfaltiranje nerazvrstanih cesta</t>
  </si>
  <si>
    <t>UKUPNO</t>
  </si>
  <si>
    <t>I. ODRŽAVANJE NERAZVRSTANIH CESTA</t>
  </si>
  <si>
    <t>Održavanje i sanacija postojećeg kolnika</t>
  </si>
  <si>
    <t>4.1.</t>
  </si>
  <si>
    <t>Prometna signalizacija</t>
  </si>
  <si>
    <t>Sljemenska cesta</t>
  </si>
  <si>
    <t>BUKOVJE</t>
  </si>
  <si>
    <t>NOVAKI</t>
  </si>
  <si>
    <t>DONJA BISTRA</t>
  </si>
  <si>
    <t>POLJANICA BISTRANSKA</t>
  </si>
  <si>
    <t>OBOROVO BISTRANSKO</t>
  </si>
  <si>
    <t>GORNJA BISTRA</t>
  </si>
  <si>
    <t>Ljetno održavanje</t>
  </si>
  <si>
    <t>Zimsko održavanje</t>
  </si>
  <si>
    <t>Ručno i strojno čišćenje javnih površina od snijega i leda - zimska služba</t>
  </si>
  <si>
    <t xml:space="preserve">ODRŽAVANJE UKUPNO PLANIRANO: </t>
  </si>
  <si>
    <t>Strojna košnja cestovnih odvodnih jaraka</t>
  </si>
  <si>
    <t xml:space="preserve">Sanacija oborinske odvodnje </t>
  </si>
  <si>
    <t>Deratizacija i dezinsekcija</t>
  </si>
  <si>
    <t>Zbrinjavanje životinja</t>
  </si>
  <si>
    <t>kuna</t>
  </si>
  <si>
    <t>VLASTITI PRIHODI</t>
  </si>
  <si>
    <t>PRIHODI OD PRODAJE ZEMLJIŠTA</t>
  </si>
  <si>
    <t>4.2.</t>
  </si>
  <si>
    <t>Izmjena i ugradnja dotrajalih elemenata</t>
  </si>
  <si>
    <t>Troškovi električne energije za rasvjetljavanje površina javne namjene</t>
  </si>
  <si>
    <t>PRIHOD OD KOMUNALMNE NAKNADE</t>
  </si>
  <si>
    <t>VLASTITI PRIHODI I PRIMICI</t>
  </si>
  <si>
    <t>PRIHOD OD KONCESUJA</t>
  </si>
  <si>
    <t>Projektiranje-projektna i ostala dokumentacija</t>
  </si>
  <si>
    <t>Nadzor nad asfaltiranjem cesta</t>
  </si>
  <si>
    <t>Nadzor nad redovnim održavanjem i sanacijom postojećeg kolnika</t>
  </si>
  <si>
    <t>Nadzor nad održavanjem Sljemenske ceste</t>
  </si>
  <si>
    <t>VIŠAK PRIHODA</t>
  </si>
  <si>
    <r>
      <t xml:space="preserve">Održavanje  javnih površina unutar naselja </t>
    </r>
    <r>
      <rPr>
        <b/>
        <u/>
        <sz val="10"/>
        <rFont val="Cambria"/>
        <family val="1"/>
        <charset val="238"/>
        <scheme val="major"/>
      </rPr>
      <t>Novaki Bistranski</t>
    </r>
    <r>
      <rPr>
        <b/>
        <sz val="10"/>
        <rFont val="Cambria"/>
        <family val="1"/>
        <charset val="238"/>
        <scheme val="major"/>
      </rPr>
      <t xml:space="preserve"> : </t>
    </r>
    <r>
      <rPr>
        <sz val="10"/>
        <rFont val="Cambria"/>
        <family val="1"/>
        <charset val="238"/>
        <scheme val="major"/>
      </rPr>
      <t xml:space="preserve">                Crkva sv. Roka, spomenik Grgac, Društveni dom Novaki, dječje igralište Novaki, zelene površine uz nogostupe</t>
    </r>
  </si>
  <si>
    <r>
      <t xml:space="preserve">Održavanje  javnih površina unutar naselja </t>
    </r>
    <r>
      <rPr>
        <b/>
        <u/>
        <sz val="10"/>
        <rFont val="Cambria"/>
        <family val="1"/>
        <charset val="238"/>
        <scheme val="major"/>
      </rPr>
      <t>Bukovje Bistransko</t>
    </r>
    <r>
      <rPr>
        <b/>
        <sz val="10"/>
        <rFont val="Cambria"/>
        <family val="1"/>
        <charset val="238"/>
        <scheme val="major"/>
      </rPr>
      <t xml:space="preserve">: </t>
    </r>
    <r>
      <rPr>
        <sz val="10"/>
        <rFont val="Cambria"/>
        <family val="1"/>
        <charset val="238"/>
        <scheme val="major"/>
      </rPr>
      <t>kapela Sv. Stjepana, Dječje igralište Bukovje, zeleni trokut na križanju Stubičke ulice i ulice Pešćenka, Društveni dom Bukovje, raspelo u Bukovju, zelene površine uz nogostupe</t>
    </r>
  </si>
  <si>
    <r>
      <t xml:space="preserve">Održavanje   javnih   površina   unutar   naselja  </t>
    </r>
    <r>
      <rPr>
        <b/>
        <u/>
        <sz val="10"/>
        <rFont val="Cambria"/>
        <family val="1"/>
        <charset val="238"/>
        <scheme val="major"/>
      </rPr>
      <t>Donja Bistra</t>
    </r>
    <r>
      <rPr>
        <b/>
        <sz val="10"/>
        <rFont val="Cambria"/>
        <family val="1"/>
        <charset val="238"/>
        <scheme val="major"/>
      </rPr>
      <t xml:space="preserve"> :</t>
    </r>
    <r>
      <rPr>
        <sz val="10"/>
        <rFont val="Cambria"/>
        <family val="1"/>
        <charset val="238"/>
        <scheme val="major"/>
      </rPr>
      <t xml:space="preserve">      zelene površine uz potok Bistra, dječje igralište kod ambulante, kapela Sv. Vendelina, zgrada stare općine, park ispred vatrogasnog doma, križanje Stubičke i Bistranske, zelene površine uz nogostupe</t>
    </r>
  </si>
  <si>
    <r>
      <t xml:space="preserve">Održavanje javnih površina unutar naselja </t>
    </r>
    <r>
      <rPr>
        <b/>
        <u/>
        <sz val="10"/>
        <rFont val="Cambria"/>
        <family val="1"/>
        <charset val="238"/>
        <scheme val="major"/>
      </rPr>
      <t>Poljanica Bistranska</t>
    </r>
    <r>
      <rPr>
        <b/>
        <sz val="10"/>
        <rFont val="Cambria"/>
        <family val="1"/>
        <charset val="238"/>
        <scheme val="major"/>
      </rPr>
      <t xml:space="preserve">: </t>
    </r>
    <r>
      <rPr>
        <sz val="10"/>
        <rFont val="Cambria"/>
        <family val="1"/>
        <charset val="238"/>
        <scheme val="major"/>
      </rPr>
      <t>dječje igralište u Potočnoj ulici, zelena površina uz potok Strmec ispod Jumbo plakata, zelene površine uz nogostupe</t>
    </r>
  </si>
  <si>
    <r>
      <t xml:space="preserve">Održavanje javnih površina unutar naselja </t>
    </r>
    <r>
      <rPr>
        <b/>
        <u/>
        <sz val="10"/>
        <rFont val="Cambria"/>
        <family val="1"/>
        <charset val="238"/>
        <scheme val="major"/>
      </rPr>
      <t>Gornja Bistra</t>
    </r>
    <r>
      <rPr>
        <b/>
        <sz val="10"/>
        <rFont val="Cambria"/>
        <family val="1"/>
        <charset val="238"/>
        <scheme val="major"/>
      </rPr>
      <t xml:space="preserve"> :</t>
    </r>
    <r>
      <rPr>
        <sz val="10"/>
        <rFont val="Cambria"/>
        <family val="1"/>
        <charset val="238"/>
        <scheme val="major"/>
      </rPr>
      <t xml:space="preserve">    Društveni dom Gornja Bistra, dječja igrališta, zelena površina Sljemenska ulica ( kamenik i rotor), zelena površina Trg hrvatskih branitelja, zelena površina kod Područne škole Gornja Bistra , Zelena površina Bajzečeva ulica (raspelo), zelene površine uz nogostupe</t>
    </r>
  </si>
  <si>
    <t>5.1.</t>
  </si>
  <si>
    <t>5.2.</t>
  </si>
  <si>
    <t>5.3.</t>
  </si>
  <si>
    <t>Sredstva  potrebna  za  ostvarivanje  Programa  održavanja  komunalne  infrastrukture  u 2022. godini osigurati  će se iz slijedećih izvora:</t>
  </si>
  <si>
    <t xml:space="preserve">Subvencija javnog prijevoza </t>
  </si>
  <si>
    <t>X. KOMUNALNI LINIJSKI PRIJEVOZ PUTNIKA</t>
  </si>
  <si>
    <t>IX. ZBRINJAVANJE ŽIVOTINJA</t>
  </si>
  <si>
    <t>VIII. DERATIZACIJA I DEZINSEKCIJA</t>
  </si>
  <si>
    <t>VII. ODRŽAVANJE JAVNE RASVJETE</t>
  </si>
  <si>
    <t>VI. ODRŽAVANJE GRAĐEVINA, UREĐAJA I PREDMETA JAVNE NAMJENE</t>
  </si>
  <si>
    <t>V. ODRŽAVANJE ČISTOĆE JAVNIH POVRŠINA</t>
  </si>
  <si>
    <t>IV. ODRŽAVANJE GRAĐEVINA JAVNE ODVODNJE OBORINSKIH VODA</t>
  </si>
  <si>
    <t>III. ODRŽAVANJE JAVNIH ZELENIH POVRŠINA</t>
  </si>
  <si>
    <t xml:space="preserve">II. ODRŽAVANJE JAVNIH POVRŠINA NA KOJIMA NIJE DOPUŠTEN PROMET MOTORNIM VOZILIMA </t>
  </si>
  <si>
    <t>OPSEG</t>
  </si>
  <si>
    <t>PRIHOD - HRV. ŠUME, GRAD ZAGREB, ZAGREBAČKA ŽUPANIJA</t>
  </si>
  <si>
    <t>Doprema i ugradnja nove prometne opreme te izrada horizontalne signalizacije            (15 kom.)</t>
  </si>
  <si>
    <t>6 km/152 dana</t>
  </si>
  <si>
    <r>
      <t xml:space="preserve">Održavanje javnih površina unutar naselja </t>
    </r>
    <r>
      <rPr>
        <b/>
        <u/>
        <sz val="10"/>
        <rFont val="Cambria"/>
        <family val="1"/>
        <charset val="238"/>
        <scheme val="major"/>
      </rPr>
      <t>Oborovo Bistransko</t>
    </r>
    <r>
      <rPr>
        <b/>
        <sz val="10"/>
        <rFont val="Cambria"/>
        <family val="1"/>
        <charset val="238"/>
        <scheme val="major"/>
      </rPr>
      <t xml:space="preserve"> </t>
    </r>
    <r>
      <rPr>
        <sz val="10"/>
        <rFont val="Cambria"/>
        <family val="1"/>
        <charset val="238"/>
        <scheme val="major"/>
      </rPr>
      <t>:    Kapela bl. Alojzija Stepinca, Dječje igralište u Brezinskoj ulici, Dječje igralište u Šantićevoj ulici, Društveni dom Oborovo i dječje igralište uz dom u Oborovu, zelene površine uz nogostupe</t>
    </r>
  </si>
  <si>
    <r>
      <rPr>
        <b/>
        <sz val="10"/>
        <rFont val="Cambria"/>
        <family val="1"/>
        <charset val="238"/>
        <scheme val="major"/>
      </rPr>
      <t>Održavanje ostalih javnih zelenih površina</t>
    </r>
    <r>
      <rPr>
        <sz val="10"/>
        <rFont val="Cambria"/>
        <family val="1"/>
        <charset val="238"/>
        <scheme val="major"/>
      </rPr>
      <t xml:space="preserve"> ( parkovi, dječja igrališta, Kulturni centar, Sportski centar ) i ostale nekretnine u vlasništvu Općine Bistra </t>
    </r>
  </si>
  <si>
    <t>Nogostup u Bistranskoj ulici</t>
  </si>
  <si>
    <t>Nogostup u Stubičkoj ulici</t>
  </si>
  <si>
    <t>Trg hrvatskih branitelja</t>
  </si>
  <si>
    <t>Trg sv. Vendelina</t>
  </si>
  <si>
    <t>XI. ODRŽAVANJE GRAĐEVINA ZA GOSPODARENJE OTPADOM</t>
  </si>
  <si>
    <t xml:space="preserve">Održavanje reciklažnog dvorišta </t>
  </si>
  <si>
    <t>Predsjednik Općinskog vijeća</t>
  </si>
  <si>
    <t>Krešimir Gulić</t>
  </si>
  <si>
    <t>550 m'/god.</t>
  </si>
  <si>
    <t>redovno održavanje i servisiranje</t>
  </si>
  <si>
    <t>30 jedinki/god.</t>
  </si>
  <si>
    <t>Deratizacija 2000 kućanstva/god. + Dezinsekcija dva puta godišnje po potrebi</t>
  </si>
  <si>
    <t>sezonski</t>
  </si>
  <si>
    <t>1 kom</t>
  </si>
  <si>
    <t>1 kom.</t>
  </si>
  <si>
    <t>40900 m² - deset otkosa u sezoni</t>
  </si>
  <si>
    <t>komada po potrebi</t>
  </si>
  <si>
    <t>cca 54 400 m² po sezoni</t>
  </si>
  <si>
    <t>2.5 km'</t>
  </si>
  <si>
    <t>4.5 km'</t>
  </si>
  <si>
    <t xml:space="preserve">2 x 850 m² </t>
  </si>
  <si>
    <t>2 x 1000 m²</t>
  </si>
  <si>
    <t>period od godinu dana</t>
  </si>
  <si>
    <t>izmjena i ugradnja po potrebi + svjetlosne dekoracije 1 puta godišnje</t>
  </si>
  <si>
    <t>godišnji vozni red ZET-a za autobusnu liniju 176 i 177</t>
  </si>
  <si>
    <t>60,173 km' cesta + 11.546 m² parkirališta i drugih javnoprometnih površina</t>
  </si>
  <si>
    <t>---</t>
  </si>
  <si>
    <t>Državni proračun (komp. mjere)</t>
  </si>
  <si>
    <t>10.</t>
  </si>
  <si>
    <t>POMOĆI-Državni proračun (komp. mjere)</t>
  </si>
  <si>
    <t>PRIHOD OD PRODAJE ZEMLJIŠTA</t>
  </si>
  <si>
    <t>Glavni i izvedbani projekt</t>
  </si>
  <si>
    <t>URBROJ: 238/02-01-22-</t>
  </si>
  <si>
    <t>PRIHOD OD KOMUNALNOG DOPRINOSA</t>
  </si>
  <si>
    <r>
      <t>16000,00 m</t>
    </r>
    <r>
      <rPr>
        <sz val="10"/>
        <rFont val="Cambria"/>
        <family val="1"/>
        <charset val="238"/>
      </rPr>
      <t>²</t>
    </r>
    <r>
      <rPr>
        <sz val="10"/>
        <rFont val="Cambria"/>
        <family val="1"/>
        <charset val="238"/>
        <scheme val="major"/>
      </rPr>
      <t>/god.</t>
    </r>
  </si>
  <si>
    <t>PLANIRANO 2022.</t>
  </si>
  <si>
    <t>U Programu održavanja komunalne infrastrukture za 2022. godinu ( Službeni glasnik Općine Bistra br. 10/2021, 05/2022, 13/2022 ), u daljnjem tekstu Program, mijenja se članak 2. i glasi:</t>
  </si>
  <si>
    <t>Bistra, 21.12.2022.</t>
  </si>
  <si>
    <t>PRIHOD OD GROBNE NAKNADE</t>
  </si>
  <si>
    <t>NAMJENSKI PRIMICI OD ZADUŽIVANJA</t>
  </si>
  <si>
    <t>1500,00 m²/god.</t>
  </si>
  <si>
    <t>11.</t>
  </si>
  <si>
    <t>12.</t>
  </si>
  <si>
    <t xml:space="preserve">Temeljem članka 64. stavka 1., članka 72., Zakona o komunalnom gospodarstvu ( Narodne novine br. 68/18, 110/18 i 32/20 ), članka 35. Zakona o lokalnoj i područnoj ( regionalnoj ) samoupravi  (Narodne novine br. 33/01, 60/01, 129/05, 109/07, 125/08, 36/09, 36/09, 150/11, 144/12, 19/13, 137/15, 123/17, 98/19, 144/20 ), te sukladno članku  30. Statuta Općine Bistra ( Službeni glasnik Općine Bistra 02/21 ), Općinsko vijeće Općine Bistra na 19. sjednici održanoj 21.12.2022. godine donosi
</t>
  </si>
  <si>
    <t>Ova Izmjena Programa stupa na snagu dan nakon dana objave u  Službenom glasniku Općine Bistra.</t>
  </si>
  <si>
    <t>III. Izmjenu Programa održavanja komunalne infrastrukture za 2022. godinu</t>
  </si>
  <si>
    <t>KLASA: 021-01/22-01/63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</si>
</sst>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sz val="10"/>
      <color rgb="FFFF0000"/>
      <name val="Cambria"/>
      <family val="1"/>
      <charset val="238"/>
      <scheme val="major"/>
    </font>
    <font>
      <b/>
      <sz val="10"/>
      <color theme="4" tint="-0.499984740745262"/>
      <name val="Cambria"/>
      <family val="1"/>
      <charset val="238"/>
      <scheme val="major"/>
    </font>
    <font>
      <sz val="9"/>
      <color theme="1"/>
      <name val="Cambria"/>
      <family val="1"/>
      <charset val="238"/>
      <scheme val="major"/>
    </font>
    <font>
      <b/>
      <sz val="9"/>
      <color theme="1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b/>
      <sz val="11"/>
      <color theme="0"/>
      <name val="Calibri"/>
      <family val="2"/>
      <scheme val="minor"/>
    </font>
    <font>
      <b/>
      <sz val="10"/>
      <color rgb="FFFF0000"/>
      <name val="Cambria"/>
      <family val="1"/>
      <charset val="238"/>
      <scheme val="major"/>
    </font>
    <font>
      <sz val="9"/>
      <color rgb="FFFF0000"/>
      <name val="Cambria"/>
      <family val="1"/>
      <charset val="238"/>
      <scheme val="major"/>
    </font>
    <font>
      <b/>
      <sz val="12"/>
      <color rgb="FFFF0000"/>
      <name val="Cambria"/>
      <family val="1"/>
      <charset val="238"/>
      <scheme val="major"/>
    </font>
    <font>
      <b/>
      <sz val="9"/>
      <color rgb="FFFF0000"/>
      <name val="Cambria"/>
      <family val="1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2"/>
      <name val="Cambria"/>
      <family val="1"/>
      <charset val="238"/>
      <scheme val="major"/>
    </font>
    <font>
      <b/>
      <u/>
      <sz val="10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0"/>
      <name val="Cambria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A5A5A5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/>
      <diagonal/>
    </border>
  </borders>
  <cellStyleXfs count="2">
    <xf numFmtId="0" fontId="0" fillId="0" borderId="0"/>
    <xf numFmtId="0" fontId="14" fillId="5" borderId="31" applyNumberFormat="0" applyAlignment="0" applyProtection="0"/>
  </cellStyleXfs>
  <cellXfs count="26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3" fillId="0" borderId="0" xfId="0" applyFont="1"/>
    <xf numFmtId="0" fontId="2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/>
    <xf numFmtId="0" fontId="5" fillId="0" borderId="5" xfId="0" applyFont="1" applyBorder="1"/>
    <xf numFmtId="0" fontId="5" fillId="0" borderId="1" xfId="0" applyFont="1" applyBorder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0" fontId="4" fillId="0" borderId="1" xfId="0" applyFont="1" applyBorder="1"/>
    <xf numFmtId="4" fontId="4" fillId="0" borderId="1" xfId="0" applyNumberFormat="1" applyFont="1" applyBorder="1"/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4" fontId="4" fillId="0" borderId="0" xfId="0" applyNumberFormat="1" applyFont="1"/>
    <xf numFmtId="0" fontId="10" fillId="0" borderId="1" xfId="0" applyFont="1" applyBorder="1"/>
    <xf numFmtId="4" fontId="13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8" fillId="2" borderId="18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" fontId="5" fillId="0" borderId="0" xfId="0" applyNumberFormat="1" applyFont="1"/>
    <xf numFmtId="4" fontId="0" fillId="0" borderId="0" xfId="0" applyNumberFormat="1"/>
    <xf numFmtId="0" fontId="12" fillId="0" borderId="8" xfId="0" applyFont="1" applyBorder="1" applyAlignment="1">
      <alignment horizontal="left" vertical="center" wrapText="1"/>
    </xf>
    <xf numFmtId="4" fontId="13" fillId="0" borderId="7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4" fontId="16" fillId="0" borderId="7" xfId="0" applyNumberFormat="1" applyFont="1" applyBorder="1" applyAlignment="1">
      <alignment horizontal="center" vertical="center"/>
    </xf>
    <xf numFmtId="49" fontId="17" fillId="0" borderId="24" xfId="0" applyNumberFormat="1" applyFont="1" applyBorder="1" applyAlignment="1">
      <alignment horizontal="left"/>
    </xf>
    <xf numFmtId="4" fontId="15" fillId="0" borderId="24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horizontal="left"/>
    </xf>
    <xf numFmtId="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" fontId="15" fillId="0" borderId="0" xfId="0" applyNumberFormat="1" applyFont="1" applyAlignment="1">
      <alignment horizontal="center" vertical="center" wrapText="1"/>
    </xf>
    <xf numFmtId="4" fontId="18" fillId="0" borderId="0" xfId="0" applyNumberFormat="1" applyFont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4" fontId="13" fillId="0" borderId="10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vertical="center"/>
    </xf>
    <xf numFmtId="4" fontId="12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9" fillId="2" borderId="24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23" xfId="0" applyFont="1" applyFill="1" applyBorder="1" applyAlignment="1">
      <alignment vertical="center"/>
    </xf>
    <xf numFmtId="0" fontId="19" fillId="2" borderId="10" xfId="0" applyFont="1" applyFill="1" applyBorder="1" applyAlignment="1">
      <alignment vertical="center"/>
    </xf>
    <xf numFmtId="49" fontId="6" fillId="0" borderId="17" xfId="0" applyNumberFormat="1" applyFont="1" applyBorder="1" applyAlignment="1">
      <alignment horizontal="left"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4" fontId="13" fillId="0" borderId="5" xfId="0" applyNumberFormat="1" applyFont="1" applyBorder="1" applyAlignment="1">
      <alignment vertical="center"/>
    </xf>
    <xf numFmtId="49" fontId="6" fillId="0" borderId="19" xfId="0" applyNumberFormat="1" applyFont="1" applyBorder="1" applyAlignment="1">
      <alignment horizontal="right" vertical="center" wrapText="1"/>
    </xf>
    <xf numFmtId="0" fontId="6" fillId="0" borderId="24" xfId="0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vertical="center" wrapText="1"/>
    </xf>
    <xf numFmtId="49" fontId="6" fillId="0" borderId="17" xfId="0" applyNumberFormat="1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4" fontId="13" fillId="0" borderId="9" xfId="0" applyNumberFormat="1" applyFont="1" applyBorder="1" applyAlignment="1">
      <alignment horizontal="center" vertical="center"/>
    </xf>
    <xf numFmtId="49" fontId="19" fillId="0" borderId="17" xfId="0" applyNumberFormat="1" applyFont="1" applyBorder="1"/>
    <xf numFmtId="0" fontId="12" fillId="0" borderId="11" xfId="0" applyFont="1" applyBorder="1"/>
    <xf numFmtId="4" fontId="6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12" fillId="2" borderId="14" xfId="0" applyFont="1" applyFill="1" applyBorder="1" applyAlignment="1">
      <alignment vertical="center"/>
    </xf>
    <xf numFmtId="0" fontId="12" fillId="2" borderId="15" xfId="0" applyFont="1" applyFill="1" applyBorder="1" applyAlignment="1">
      <alignment vertical="center"/>
    </xf>
    <xf numFmtId="0" fontId="16" fillId="0" borderId="7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4" fontId="6" fillId="0" borderId="1" xfId="0" applyNumberFormat="1" applyFont="1" applyBorder="1"/>
    <xf numFmtId="4" fontId="6" fillId="0" borderId="5" xfId="0" applyNumberFormat="1" applyFont="1" applyBorder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4" fontId="12" fillId="4" borderId="5" xfId="0" applyNumberFormat="1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vertical="center"/>
    </xf>
    <xf numFmtId="0" fontId="12" fillId="2" borderId="11" xfId="0" applyFont="1" applyFill="1" applyBorder="1" applyAlignment="1">
      <alignment vertical="center"/>
    </xf>
    <xf numFmtId="49" fontId="21" fillId="2" borderId="18" xfId="0" applyNumberFormat="1" applyFont="1" applyFill="1" applyBorder="1" applyAlignment="1">
      <alignment horizontal="left"/>
    </xf>
    <xf numFmtId="0" fontId="12" fillId="2" borderId="18" xfId="0" applyFont="1" applyFill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/>
    <xf numFmtId="0" fontId="25" fillId="0" borderId="11" xfId="0" applyFont="1" applyBorder="1" applyAlignment="1">
      <alignment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quotePrefix="1" applyFont="1" applyBorder="1" applyAlignment="1">
      <alignment horizontal="center" vertical="center" wrapText="1"/>
    </xf>
    <xf numFmtId="49" fontId="5" fillId="0" borderId="1" xfId="0" applyNumberFormat="1" applyFont="1" applyBorder="1"/>
    <xf numFmtId="4" fontId="6" fillId="0" borderId="5" xfId="0" applyNumberFormat="1" applyFont="1" applyBorder="1" applyAlignment="1">
      <alignment horizontal="center" vertical="center" wrapText="1"/>
    </xf>
    <xf numFmtId="0" fontId="13" fillId="0" borderId="35" xfId="0" applyFont="1" applyBorder="1" applyAlignment="1">
      <alignment vertical="center" wrapText="1"/>
    </xf>
    <xf numFmtId="49" fontId="0" fillId="0" borderId="20" xfId="0" applyNumberFormat="1" applyBorder="1" applyAlignment="1">
      <alignment horizontal="left" vertical="center"/>
    </xf>
    <xf numFmtId="49" fontId="0" fillId="0" borderId="17" xfId="0" applyNumberFormat="1" applyBorder="1" applyAlignment="1">
      <alignment horizontal="left" vertical="center"/>
    </xf>
    <xf numFmtId="49" fontId="12" fillId="0" borderId="20" xfId="0" applyNumberFormat="1" applyFont="1" applyBorder="1" applyAlignment="1">
      <alignment horizontal="left" vertical="center"/>
    </xf>
    <xf numFmtId="49" fontId="6" fillId="0" borderId="20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13" fillId="3" borderId="7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" fontId="13" fillId="3" borderId="0" xfId="0" applyNumberFormat="1" applyFont="1" applyFill="1" applyAlignment="1">
      <alignment horizontal="center" vertical="center"/>
    </xf>
    <xf numFmtId="49" fontId="5" fillId="0" borderId="1" xfId="0" applyNumberFormat="1" applyFont="1" applyBorder="1" applyAlignment="1">
      <alignment horizontal="left"/>
    </xf>
    <xf numFmtId="0" fontId="9" fillId="3" borderId="11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4" fontId="9" fillId="0" borderId="0" xfId="0" applyNumberFormat="1" applyFont="1" applyAlignment="1">
      <alignment horizontal="center" vertical="center"/>
    </xf>
    <xf numFmtId="0" fontId="13" fillId="3" borderId="2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4" fontId="6" fillId="3" borderId="3" xfId="0" applyNumberFormat="1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13" fillId="3" borderId="21" xfId="0" applyNumberFormat="1" applyFont="1" applyFill="1" applyBorder="1" applyAlignment="1">
      <alignment horizontal="center" vertical="center"/>
    </xf>
    <xf numFmtId="4" fontId="13" fillId="3" borderId="25" xfId="0" applyNumberFormat="1" applyFont="1" applyFill="1" applyBorder="1" applyAlignment="1">
      <alignment horizontal="center" vertical="center"/>
    </xf>
    <xf numFmtId="4" fontId="13" fillId="3" borderId="30" xfId="0" applyNumberFormat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left" vertical="center" wrapText="1"/>
    </xf>
    <xf numFmtId="49" fontId="21" fillId="2" borderId="20" xfId="0" applyNumberFormat="1" applyFont="1" applyFill="1" applyBorder="1" applyAlignment="1">
      <alignment horizontal="left"/>
    </xf>
    <xf numFmtId="49" fontId="21" fillId="2" borderId="9" xfId="0" applyNumberFormat="1" applyFont="1" applyFill="1" applyBorder="1" applyAlignment="1">
      <alignment horizontal="left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center" vertical="center"/>
    </xf>
    <xf numFmtId="4" fontId="13" fillId="0" borderId="7" xfId="0" applyNumberFormat="1" applyFont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21" fillId="2" borderId="17" xfId="0" applyNumberFormat="1" applyFont="1" applyFill="1" applyBorder="1" applyAlignment="1">
      <alignment horizontal="left"/>
    </xf>
    <xf numFmtId="49" fontId="21" fillId="2" borderId="11" xfId="0" applyNumberFormat="1" applyFont="1" applyFill="1" applyBorder="1" applyAlignment="1">
      <alignment horizontal="left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49" fontId="6" fillId="0" borderId="17" xfId="0" applyNumberFormat="1" applyFont="1" applyBorder="1" applyAlignment="1">
      <alignment horizontal="left" vertical="center"/>
    </xf>
    <xf numFmtId="49" fontId="19" fillId="0" borderId="20" xfId="0" applyNumberFormat="1" applyFont="1" applyBorder="1" applyAlignment="1">
      <alignment horizontal="center" vertical="center"/>
    </xf>
    <xf numFmtId="49" fontId="19" fillId="0" borderId="16" xfId="0" applyNumberFormat="1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4" fontId="12" fillId="4" borderId="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49" fontId="19" fillId="0" borderId="20" xfId="0" applyNumberFormat="1" applyFont="1" applyBorder="1" applyAlignment="1">
      <alignment horizontal="left" vertical="center"/>
    </xf>
    <xf numFmtId="49" fontId="19" fillId="0" borderId="19" xfId="0" applyNumberFormat="1" applyFont="1" applyBorder="1" applyAlignment="1">
      <alignment horizontal="left" vertical="center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9" fontId="21" fillId="2" borderId="10" xfId="0" applyNumberFormat="1" applyFont="1" applyFill="1" applyBorder="1" applyAlignment="1">
      <alignment horizontal="left"/>
    </xf>
    <xf numFmtId="0" fontId="6" fillId="0" borderId="2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" fontId="12" fillId="4" borderId="2" xfId="0" applyNumberFormat="1" applyFont="1" applyFill="1" applyBorder="1" applyAlignment="1">
      <alignment horizontal="center" vertical="center"/>
    </xf>
    <xf numFmtId="4" fontId="12" fillId="2" borderId="17" xfId="0" applyNumberFormat="1" applyFont="1" applyFill="1" applyBorder="1" applyAlignment="1">
      <alignment horizontal="center" vertical="center"/>
    </xf>
    <xf numFmtId="4" fontId="12" fillId="2" borderId="18" xfId="0" applyNumberFormat="1" applyFont="1" applyFill="1" applyBorder="1" applyAlignment="1">
      <alignment horizontal="center" vertical="center"/>
    </xf>
    <xf numFmtId="4" fontId="12" fillId="2" borderId="11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23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horizontal="left" vertical="center" wrapText="1"/>
    </xf>
    <xf numFmtId="0" fontId="12" fillId="3" borderId="9" xfId="0" applyFont="1" applyFill="1" applyBorder="1" applyAlignment="1">
      <alignment horizontal="left" vertical="center" wrapText="1"/>
    </xf>
    <xf numFmtId="0" fontId="12" fillId="3" borderId="10" xfId="0" applyFont="1" applyFill="1" applyBorder="1" applyAlignment="1">
      <alignment horizontal="left" vertical="center" wrapText="1"/>
    </xf>
    <xf numFmtId="4" fontId="12" fillId="4" borderId="20" xfId="0" applyNumberFormat="1" applyFont="1" applyFill="1" applyBorder="1" applyAlignment="1">
      <alignment horizontal="center" vertical="center" wrapText="1"/>
    </xf>
    <xf numFmtId="4" fontId="12" fillId="4" borderId="19" xfId="0" applyNumberFormat="1" applyFont="1" applyFill="1" applyBorder="1" applyAlignment="1">
      <alignment horizontal="center" vertical="center" wrapText="1"/>
    </xf>
    <xf numFmtId="4" fontId="12" fillId="4" borderId="16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6" fillId="0" borderId="20" xfId="0" applyNumberFormat="1" applyFont="1" applyBorder="1" applyAlignment="1">
      <alignment horizontal="left" vertical="center" wrapText="1"/>
    </xf>
    <xf numFmtId="49" fontId="6" fillId="0" borderId="19" xfId="0" applyNumberFormat="1" applyFont="1" applyBorder="1" applyAlignment="1">
      <alignment horizontal="left" vertical="center" wrapText="1"/>
    </xf>
    <xf numFmtId="49" fontId="6" fillId="0" borderId="16" xfId="0" applyNumberFormat="1" applyFont="1" applyBorder="1" applyAlignment="1">
      <alignment horizontal="left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4" fontId="12" fillId="4" borderId="5" xfId="0" applyNumberFormat="1" applyFont="1" applyFill="1" applyBorder="1" applyAlignment="1">
      <alignment horizontal="center" vertical="center"/>
    </xf>
    <xf numFmtId="4" fontId="12" fillId="4" borderId="6" xfId="0" applyNumberFormat="1" applyFont="1" applyFill="1" applyBorder="1" applyAlignment="1">
      <alignment horizontal="center" vertical="center"/>
    </xf>
    <xf numFmtId="4" fontId="12" fillId="4" borderId="7" xfId="0" applyNumberFormat="1" applyFont="1" applyFill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9" fontId="12" fillId="0" borderId="20" xfId="0" applyNumberFormat="1" applyFont="1" applyBorder="1" applyAlignment="1">
      <alignment horizontal="center" vertical="center" wrapText="1"/>
    </xf>
    <xf numFmtId="49" fontId="12" fillId="0" borderId="16" xfId="0" applyNumberFormat="1" applyFont="1" applyBorder="1" applyAlignment="1">
      <alignment horizontal="center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26" fillId="0" borderId="32" xfId="0" quotePrefix="1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4" fontId="12" fillId="4" borderId="11" xfId="0" applyNumberFormat="1" applyFont="1" applyFill="1" applyBorder="1" applyAlignment="1">
      <alignment horizontal="center" vertical="center"/>
    </xf>
    <xf numFmtId="49" fontId="12" fillId="2" borderId="17" xfId="0" applyNumberFormat="1" applyFont="1" applyFill="1" applyBorder="1" applyAlignment="1">
      <alignment horizontal="left"/>
    </xf>
    <xf numFmtId="49" fontId="12" fillId="2" borderId="11" xfId="0" applyNumberFormat="1" applyFont="1" applyFill="1" applyBorder="1" applyAlignment="1">
      <alignment horizontal="left"/>
    </xf>
    <xf numFmtId="49" fontId="6" fillId="0" borderId="20" xfId="0" applyNumberFormat="1" applyFont="1" applyBorder="1" applyAlignment="1">
      <alignment horizontal="left" vertical="center"/>
    </xf>
    <xf numFmtId="49" fontId="6" fillId="0" borderId="19" xfId="0" applyNumberFormat="1" applyFont="1" applyBorder="1" applyAlignment="1">
      <alignment horizontal="left" vertical="center"/>
    </xf>
    <xf numFmtId="4" fontId="6" fillId="4" borderId="20" xfId="0" applyNumberFormat="1" applyFont="1" applyFill="1" applyBorder="1" applyAlignment="1">
      <alignment horizontal="center" vertical="center" wrapText="1"/>
    </xf>
    <xf numFmtId="4" fontId="6" fillId="4" borderId="19" xfId="0" applyNumberFormat="1" applyFont="1" applyFill="1" applyBorder="1" applyAlignment="1">
      <alignment horizontal="center" vertical="center" wrapText="1"/>
    </xf>
    <xf numFmtId="4" fontId="6" fillId="4" borderId="16" xfId="0" applyNumberFormat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4" fontId="12" fillId="2" borderId="16" xfId="0" applyNumberFormat="1" applyFont="1" applyFill="1" applyBorder="1" applyAlignment="1">
      <alignment horizontal="center" vertical="center"/>
    </xf>
    <xf numFmtId="4" fontId="12" fillId="2" borderId="23" xfId="0" applyNumberFormat="1" applyFont="1" applyFill="1" applyBorder="1" applyAlignment="1">
      <alignment horizontal="center" vertical="center"/>
    </xf>
    <xf numFmtId="4" fontId="12" fillId="2" borderId="10" xfId="0" applyNumberFormat="1" applyFont="1" applyFill="1" applyBorder="1" applyAlignment="1">
      <alignment horizontal="center" vertical="center"/>
    </xf>
    <xf numFmtId="4" fontId="20" fillId="5" borderId="36" xfId="1" applyNumberFormat="1" applyFont="1" applyBorder="1" applyAlignment="1">
      <alignment horizontal="center" vertical="center" wrapText="1"/>
    </xf>
    <xf numFmtId="4" fontId="20" fillId="5" borderId="34" xfId="1" applyNumberFormat="1" applyFont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left" vertical="center"/>
    </xf>
    <xf numFmtId="0" fontId="12" fillId="3" borderId="10" xfId="0" applyFont="1" applyFill="1" applyBorder="1" applyAlignment="1">
      <alignment horizontal="left" vertical="center"/>
    </xf>
    <xf numFmtId="0" fontId="6" fillId="3" borderId="22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/>
    </xf>
    <xf numFmtId="4" fontId="13" fillId="0" borderId="1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4" fontId="12" fillId="4" borderId="5" xfId="0" applyNumberFormat="1" applyFont="1" applyFill="1" applyBorder="1" applyAlignment="1">
      <alignment horizontal="center" vertical="center" wrapText="1"/>
    </xf>
    <xf numFmtId="4" fontId="12" fillId="4" borderId="6" xfId="0" applyNumberFormat="1" applyFont="1" applyFill="1" applyBorder="1" applyAlignment="1">
      <alignment horizontal="center" vertical="center" wrapText="1"/>
    </xf>
    <xf numFmtId="4" fontId="12" fillId="4" borderId="7" xfId="0" applyNumberFormat="1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</cellXfs>
  <cellStyles count="2">
    <cellStyle name="Normalno" xfId="0" builtinId="0"/>
    <cellStyle name="Provjera ćelije" xfId="1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17"/>
  <sheetViews>
    <sheetView tabSelected="1" view="pageBreakPreview" zoomScaleNormal="100" zoomScaleSheetLayoutView="100" workbookViewId="0">
      <selection activeCell="A6" sqref="A6:F6"/>
    </sheetView>
  </sheetViews>
  <sheetFormatPr defaultRowHeight="15" x14ac:dyDescent="0.25"/>
  <cols>
    <col min="1" max="1" width="6.85546875" customWidth="1"/>
    <col min="2" max="2" width="52.85546875" customWidth="1"/>
    <col min="3" max="3" width="14.140625" customWidth="1"/>
    <col min="4" max="4" width="15" customWidth="1"/>
    <col min="5" max="5" width="13.7109375" customWidth="1"/>
    <col min="6" max="6" width="16.140625" customWidth="1"/>
    <col min="7" max="7" width="10.140625" bestFit="1" customWidth="1"/>
    <col min="8" max="8" width="9.85546875" bestFit="1" customWidth="1"/>
  </cols>
  <sheetData>
    <row r="1" spans="1:30" x14ac:dyDescent="0.25">
      <c r="A1" s="6" t="s">
        <v>0</v>
      </c>
      <c r="B1" s="6"/>
      <c r="C1" s="6"/>
      <c r="D1" s="7"/>
      <c r="E1" s="7"/>
      <c r="F1" s="7"/>
    </row>
    <row r="2" spans="1:30" x14ac:dyDescent="0.25">
      <c r="A2" s="6" t="s">
        <v>1</v>
      </c>
      <c r="B2" s="6"/>
      <c r="C2" s="6"/>
      <c r="D2" s="7"/>
      <c r="E2" s="7"/>
      <c r="F2" s="7"/>
    </row>
    <row r="3" spans="1:30" x14ac:dyDescent="0.25">
      <c r="A3" s="6" t="s">
        <v>2</v>
      </c>
      <c r="B3" s="6"/>
      <c r="C3" s="6"/>
      <c r="D3" s="7"/>
      <c r="E3" s="7"/>
      <c r="F3" s="7"/>
    </row>
    <row r="4" spans="1:30" x14ac:dyDescent="0.25">
      <c r="A4" s="6" t="s">
        <v>3</v>
      </c>
      <c r="B4" s="6"/>
      <c r="C4" s="6"/>
      <c r="D4" s="7"/>
      <c r="E4" s="7"/>
      <c r="F4" s="7"/>
    </row>
    <row r="5" spans="1:30" x14ac:dyDescent="0.25">
      <c r="A5" s="7"/>
      <c r="B5" s="7"/>
      <c r="C5" s="7"/>
      <c r="D5" s="7"/>
      <c r="E5" s="7"/>
      <c r="F5" s="7"/>
    </row>
    <row r="6" spans="1:30" x14ac:dyDescent="0.25">
      <c r="A6" s="129" t="s">
        <v>139</v>
      </c>
      <c r="B6" s="129"/>
      <c r="C6" s="129"/>
      <c r="D6" s="129"/>
      <c r="E6" s="129"/>
      <c r="F6" s="129"/>
    </row>
    <row r="7" spans="1:30" x14ac:dyDescent="0.25">
      <c r="A7" s="129" t="s">
        <v>125</v>
      </c>
      <c r="B7" s="129"/>
      <c r="C7" s="129"/>
      <c r="D7" s="129"/>
      <c r="E7" s="129"/>
      <c r="F7" s="129"/>
    </row>
    <row r="8" spans="1:30" x14ac:dyDescent="0.25">
      <c r="A8" s="129" t="s">
        <v>130</v>
      </c>
      <c r="B8" s="129"/>
      <c r="C8" s="129"/>
      <c r="D8" s="129"/>
      <c r="E8" s="129"/>
      <c r="F8" s="129"/>
    </row>
    <row r="9" spans="1:30" x14ac:dyDescent="0.25">
      <c r="A9" s="7"/>
      <c r="B9" s="7"/>
      <c r="C9" s="7"/>
      <c r="D9" s="7"/>
      <c r="E9" s="7"/>
      <c r="F9" s="7"/>
    </row>
    <row r="10" spans="1:30" ht="71.25" customHeight="1" x14ac:dyDescent="0.25">
      <c r="A10" s="128" t="s">
        <v>136</v>
      </c>
      <c r="B10" s="128"/>
      <c r="C10" s="128"/>
      <c r="D10" s="128"/>
      <c r="E10" s="128"/>
      <c r="F10" s="128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x14ac:dyDescent="0.25">
      <c r="A11" s="129"/>
      <c r="B11" s="129"/>
      <c r="C11" s="129"/>
      <c r="D11" s="129"/>
      <c r="E11" s="129"/>
      <c r="F11" s="129"/>
    </row>
    <row r="12" spans="1:30" x14ac:dyDescent="0.25">
      <c r="A12" s="7"/>
      <c r="B12" s="7"/>
      <c r="C12" s="7"/>
      <c r="D12" s="7"/>
      <c r="E12" s="7"/>
      <c r="F12" s="7"/>
    </row>
    <row r="13" spans="1:30" ht="18.75" x14ac:dyDescent="0.3">
      <c r="A13" s="130" t="s">
        <v>138</v>
      </c>
      <c r="B13" s="131"/>
      <c r="C13" s="131"/>
      <c r="D13" s="131"/>
      <c r="E13" s="131"/>
      <c r="F13" s="131"/>
      <c r="G13" s="3"/>
      <c r="H13" s="3"/>
    </row>
    <row r="14" spans="1:30" ht="18.75" x14ac:dyDescent="0.3">
      <c r="A14" s="29"/>
      <c r="B14" s="30"/>
      <c r="C14" s="30"/>
      <c r="D14" s="30"/>
      <c r="E14" s="30"/>
      <c r="F14" s="30"/>
      <c r="G14" s="3"/>
      <c r="H14" s="3"/>
    </row>
    <row r="15" spans="1:30" x14ac:dyDescent="0.25">
      <c r="A15" s="7"/>
      <c r="B15" s="7"/>
      <c r="C15" s="7"/>
      <c r="D15" s="7"/>
      <c r="E15" s="7"/>
      <c r="F15" s="7"/>
    </row>
    <row r="16" spans="1:30" x14ac:dyDescent="0.25">
      <c r="A16" s="132" t="s">
        <v>4</v>
      </c>
      <c r="B16" s="132"/>
      <c r="C16" s="132"/>
      <c r="D16" s="132"/>
      <c r="E16" s="132"/>
      <c r="F16" s="132"/>
      <c r="G16" s="4"/>
    </row>
    <row r="17" spans="1:8" ht="12.75" customHeight="1" x14ac:dyDescent="0.25">
      <c r="A17" s="24"/>
      <c r="B17" s="24"/>
      <c r="C17" s="24"/>
      <c r="D17" s="24"/>
      <c r="E17" s="24"/>
      <c r="F17" s="24"/>
    </row>
    <row r="18" spans="1:8" ht="26.25" customHeight="1" x14ac:dyDescent="0.25">
      <c r="A18" s="153" t="s">
        <v>129</v>
      </c>
      <c r="B18" s="153"/>
      <c r="C18" s="153"/>
      <c r="D18" s="153"/>
      <c r="E18" s="153"/>
      <c r="F18" s="153"/>
      <c r="G18" s="5"/>
      <c r="H18" s="5"/>
    </row>
    <row r="19" spans="1:8" x14ac:dyDescent="0.25">
      <c r="A19" s="8"/>
      <c r="B19" s="8"/>
      <c r="C19" s="8"/>
      <c r="D19" s="8"/>
      <c r="E19" s="8"/>
      <c r="F19" s="9"/>
      <c r="G19" s="5"/>
      <c r="H19" s="5"/>
    </row>
    <row r="20" spans="1:8" ht="25.5" customHeight="1" x14ac:dyDescent="0.25">
      <c r="A20" s="128" t="s">
        <v>76</v>
      </c>
      <c r="B20" s="128"/>
      <c r="C20" s="128"/>
      <c r="D20" s="128"/>
      <c r="E20" s="128"/>
      <c r="F20" s="128"/>
    </row>
    <row r="21" spans="1:8" x14ac:dyDescent="0.25">
      <c r="A21" s="10"/>
      <c r="B21" s="10"/>
      <c r="C21" s="10"/>
      <c r="D21" s="10"/>
      <c r="E21" s="10"/>
      <c r="F21" s="10"/>
      <c r="G21" s="2"/>
      <c r="H21" s="2"/>
    </row>
    <row r="22" spans="1:8" x14ac:dyDescent="0.25">
      <c r="A22" s="10"/>
      <c r="B22" s="10"/>
      <c r="C22" s="10"/>
      <c r="D22" s="10"/>
      <c r="E22" s="10"/>
      <c r="F22" s="10"/>
      <c r="G22" s="2"/>
      <c r="H22" s="2"/>
    </row>
    <row r="23" spans="1:8" x14ac:dyDescent="0.25">
      <c r="A23" s="7"/>
      <c r="B23" s="7"/>
      <c r="C23" s="7"/>
      <c r="D23" s="7"/>
      <c r="E23" s="7"/>
      <c r="F23" s="7"/>
    </row>
    <row r="24" spans="1:8" x14ac:dyDescent="0.25">
      <c r="A24" s="20" t="s">
        <v>13</v>
      </c>
      <c r="B24" s="20" t="s">
        <v>5</v>
      </c>
      <c r="C24" s="20"/>
      <c r="D24" s="35" t="s">
        <v>128</v>
      </c>
      <c r="E24" s="7"/>
      <c r="F24" s="7"/>
    </row>
    <row r="25" spans="1:8" x14ac:dyDescent="0.25">
      <c r="A25" s="11" t="s">
        <v>6</v>
      </c>
      <c r="B25" s="11" t="s">
        <v>8</v>
      </c>
      <c r="C25" s="11"/>
      <c r="D25" s="78">
        <f>SUM(F60,F62,F65,F66,F67,F177,F188,F48,F56)</f>
        <v>2780299.3200000003</v>
      </c>
      <c r="E25" s="7"/>
      <c r="F25" s="7"/>
    </row>
    <row r="26" spans="1:8" x14ac:dyDescent="0.25">
      <c r="A26" s="11" t="s">
        <v>7</v>
      </c>
      <c r="B26" s="11" t="s">
        <v>55</v>
      </c>
      <c r="C26" s="11"/>
      <c r="D26" s="78">
        <f>SUM(F55,F150,F165)</f>
        <v>373000</v>
      </c>
      <c r="E26" s="7"/>
      <c r="F26" s="7"/>
    </row>
    <row r="27" spans="1:8" x14ac:dyDescent="0.25">
      <c r="A27" s="11" t="s">
        <v>9</v>
      </c>
      <c r="B27" s="11" t="s">
        <v>25</v>
      </c>
      <c r="C27" s="11"/>
      <c r="D27" s="78">
        <f>SUM(F52)</f>
        <v>10000</v>
      </c>
      <c r="E27" s="7"/>
      <c r="F27" s="7"/>
    </row>
    <row r="28" spans="1:8" x14ac:dyDescent="0.25">
      <c r="A28" s="11" t="s">
        <v>10</v>
      </c>
      <c r="B28" s="11" t="s">
        <v>27</v>
      </c>
      <c r="C28" s="11"/>
      <c r="D28" s="78">
        <f>SUM(F61,F63)</f>
        <v>562386.96</v>
      </c>
      <c r="E28" s="7"/>
      <c r="F28" s="7"/>
    </row>
    <row r="29" spans="1:8" x14ac:dyDescent="0.25">
      <c r="A29" s="11" t="s">
        <v>21</v>
      </c>
      <c r="B29" s="11" t="s">
        <v>19</v>
      </c>
      <c r="C29" s="11"/>
      <c r="D29" s="78">
        <f>SUM(F49,F54,F58,F75,F78,F79,F80,F139,F142,F152,F108,F112)</f>
        <v>1400000</v>
      </c>
      <c r="E29" s="7"/>
      <c r="F29" s="7"/>
    </row>
    <row r="30" spans="1:8" x14ac:dyDescent="0.25">
      <c r="A30" s="113" t="s">
        <v>22</v>
      </c>
      <c r="B30" s="12" t="s">
        <v>126</v>
      </c>
      <c r="C30" s="12"/>
      <c r="D30" s="79">
        <f>SUM(F50,F53,F89,F96,F128,F156,F203,F191)</f>
        <v>4205000</v>
      </c>
      <c r="E30" s="7"/>
      <c r="F30" s="7"/>
    </row>
    <row r="31" spans="1:8" x14ac:dyDescent="0.25">
      <c r="A31" s="113" t="s">
        <v>30</v>
      </c>
      <c r="B31" s="12" t="s">
        <v>131</v>
      </c>
      <c r="C31" s="12"/>
      <c r="D31" s="79">
        <f>SUM(F151)</f>
        <v>2000</v>
      </c>
      <c r="E31" s="7"/>
      <c r="F31" s="7"/>
    </row>
    <row r="32" spans="1:8" x14ac:dyDescent="0.25">
      <c r="A32" s="102" t="s">
        <v>31</v>
      </c>
      <c r="B32" s="12" t="s">
        <v>26</v>
      </c>
      <c r="C32" s="12"/>
      <c r="D32" s="79">
        <f>SUM(F51)</f>
        <v>80000</v>
      </c>
      <c r="E32" s="7"/>
      <c r="F32" s="7"/>
    </row>
    <row r="33" spans="1:7" x14ac:dyDescent="0.25">
      <c r="A33" s="102" t="s">
        <v>32</v>
      </c>
      <c r="B33" s="12" t="s">
        <v>122</v>
      </c>
      <c r="C33" s="12"/>
      <c r="D33" s="79">
        <f>SUM(F192)</f>
        <v>430000</v>
      </c>
      <c r="E33" s="7"/>
      <c r="F33" s="7"/>
    </row>
    <row r="34" spans="1:7" x14ac:dyDescent="0.25">
      <c r="A34" s="102" t="s">
        <v>121</v>
      </c>
      <c r="B34" s="12" t="s">
        <v>56</v>
      </c>
      <c r="C34" s="12"/>
      <c r="D34" s="79">
        <f>SUM(F98,F118)</f>
        <v>16000</v>
      </c>
      <c r="E34" s="7"/>
      <c r="F34" s="7"/>
    </row>
    <row r="35" spans="1:7" x14ac:dyDescent="0.25">
      <c r="A35" s="102" t="s">
        <v>134</v>
      </c>
      <c r="B35" s="12" t="s">
        <v>132</v>
      </c>
      <c r="C35" s="12"/>
      <c r="D35" s="79">
        <f>SUM(F193)</f>
        <v>204000</v>
      </c>
      <c r="E35" s="7"/>
      <c r="F35" s="7"/>
    </row>
    <row r="36" spans="1:7" x14ac:dyDescent="0.25">
      <c r="A36" s="102" t="s">
        <v>135</v>
      </c>
      <c r="B36" s="12" t="s">
        <v>67</v>
      </c>
      <c r="C36" s="12"/>
      <c r="D36" s="79">
        <f>SUM(F57,F99,F119,F194)</f>
        <v>1771463</v>
      </c>
      <c r="E36" s="7"/>
      <c r="F36" s="7"/>
    </row>
    <row r="37" spans="1:7" x14ac:dyDescent="0.25">
      <c r="A37" s="11"/>
      <c r="B37" s="15" t="s">
        <v>11</v>
      </c>
      <c r="C37" s="15"/>
      <c r="D37" s="16">
        <f>SUM(D68,C81,C100,C120,D131,D143,D157,D169,D180,D195,D206)</f>
        <v>11834149.280000001</v>
      </c>
      <c r="E37" s="31"/>
      <c r="F37" s="7"/>
    </row>
    <row r="38" spans="1:7" x14ac:dyDescent="0.25">
      <c r="A38" s="7"/>
      <c r="B38" s="6"/>
      <c r="C38" s="6"/>
      <c r="D38" s="19"/>
      <c r="E38" s="7"/>
      <c r="F38" s="7"/>
    </row>
    <row r="39" spans="1:7" x14ac:dyDescent="0.25">
      <c r="A39" s="7"/>
      <c r="B39" s="6"/>
      <c r="C39" s="6"/>
      <c r="D39" s="19"/>
      <c r="E39" s="7"/>
      <c r="F39" s="7"/>
    </row>
    <row r="40" spans="1:7" x14ac:dyDescent="0.25">
      <c r="A40" s="7"/>
      <c r="B40" s="6"/>
      <c r="C40" s="6"/>
      <c r="D40" s="19"/>
      <c r="E40" s="7"/>
      <c r="F40" s="7"/>
    </row>
    <row r="41" spans="1:7" x14ac:dyDescent="0.25">
      <c r="A41" s="132" t="s">
        <v>12</v>
      </c>
      <c r="B41" s="132"/>
      <c r="C41" s="132"/>
      <c r="D41" s="132"/>
      <c r="E41" s="132"/>
      <c r="F41" s="132"/>
      <c r="G41" s="4"/>
    </row>
    <row r="42" spans="1:7" x14ac:dyDescent="0.25">
      <c r="A42" s="7"/>
      <c r="B42" s="7"/>
      <c r="C42" s="7"/>
      <c r="D42" s="7"/>
      <c r="E42" s="7"/>
      <c r="F42" s="7"/>
    </row>
    <row r="43" spans="1:7" x14ac:dyDescent="0.25">
      <c r="A43" s="7" t="s">
        <v>14</v>
      </c>
      <c r="B43" s="7"/>
      <c r="C43" s="7"/>
      <c r="D43" s="7"/>
      <c r="E43" s="7"/>
      <c r="F43" s="7"/>
    </row>
    <row r="44" spans="1:7" x14ac:dyDescent="0.25">
      <c r="A44" s="7"/>
      <c r="B44" s="7"/>
      <c r="C44" s="7"/>
      <c r="D44" s="7"/>
      <c r="E44" s="7"/>
      <c r="F44" s="7"/>
    </row>
    <row r="45" spans="1:7" x14ac:dyDescent="0.25">
      <c r="A45" s="155" t="s">
        <v>15</v>
      </c>
      <c r="B45" s="155"/>
      <c r="C45" s="121" t="s">
        <v>87</v>
      </c>
      <c r="D45" s="155" t="s">
        <v>16</v>
      </c>
      <c r="E45" s="259" t="s">
        <v>17</v>
      </c>
      <c r="F45" s="259"/>
    </row>
    <row r="46" spans="1:7" x14ac:dyDescent="0.25">
      <c r="A46" s="155"/>
      <c r="B46" s="155"/>
      <c r="C46" s="122"/>
      <c r="D46" s="155"/>
      <c r="E46" s="13" t="s">
        <v>18</v>
      </c>
      <c r="F46" s="13" t="s">
        <v>16</v>
      </c>
    </row>
    <row r="47" spans="1:7" ht="30" customHeight="1" x14ac:dyDescent="0.25">
      <c r="A47" s="164" t="s">
        <v>35</v>
      </c>
      <c r="B47" s="165"/>
      <c r="C47" s="86"/>
      <c r="D47" s="25"/>
      <c r="E47" s="25"/>
      <c r="F47" s="26"/>
    </row>
    <row r="48" spans="1:7" ht="30" customHeight="1" x14ac:dyDescent="0.25">
      <c r="A48" s="256" t="s">
        <v>6</v>
      </c>
      <c r="B48" s="255" t="s">
        <v>33</v>
      </c>
      <c r="C48" s="154" t="s">
        <v>127</v>
      </c>
      <c r="D48" s="258">
        <f>SUM(F48:F51)</f>
        <v>3200000</v>
      </c>
      <c r="E48" s="115" t="s">
        <v>8</v>
      </c>
      <c r="F48" s="116">
        <v>1386000</v>
      </c>
    </row>
    <row r="49" spans="1:8" ht="50.25" customHeight="1" x14ac:dyDescent="0.25">
      <c r="A49" s="257"/>
      <c r="B49" s="206"/>
      <c r="C49" s="154"/>
      <c r="D49" s="258"/>
      <c r="E49" s="114" t="s">
        <v>19</v>
      </c>
      <c r="F49" s="21">
        <v>70000</v>
      </c>
    </row>
    <row r="50" spans="1:8" ht="38.25" customHeight="1" x14ac:dyDescent="0.25">
      <c r="A50" s="257"/>
      <c r="B50" s="206"/>
      <c r="C50" s="154"/>
      <c r="D50" s="258"/>
      <c r="E50" s="114" t="s">
        <v>126</v>
      </c>
      <c r="F50" s="21">
        <v>1664000</v>
      </c>
    </row>
    <row r="51" spans="1:8" ht="36" customHeight="1" x14ac:dyDescent="0.25">
      <c r="A51" s="257"/>
      <c r="B51" s="206"/>
      <c r="C51" s="154"/>
      <c r="D51" s="258"/>
      <c r="E51" s="114" t="s">
        <v>26</v>
      </c>
      <c r="F51" s="21">
        <v>80000</v>
      </c>
      <c r="G51" s="32"/>
    </row>
    <row r="52" spans="1:8" ht="24" x14ac:dyDescent="0.25">
      <c r="A52" s="227" t="s">
        <v>7</v>
      </c>
      <c r="B52" s="158" t="s">
        <v>36</v>
      </c>
      <c r="C52" s="123" t="s">
        <v>133</v>
      </c>
      <c r="D52" s="213">
        <f>SUM(F52:F57)</f>
        <v>1126300</v>
      </c>
      <c r="E52" s="48" t="s">
        <v>62</v>
      </c>
      <c r="F52" s="49">
        <v>10000</v>
      </c>
    </row>
    <row r="53" spans="1:8" ht="36" x14ac:dyDescent="0.25">
      <c r="A53" s="228"/>
      <c r="B53" s="159"/>
      <c r="C53" s="192"/>
      <c r="D53" s="214"/>
      <c r="E53" s="50" t="s">
        <v>126</v>
      </c>
      <c r="F53" s="49">
        <v>447000</v>
      </c>
    </row>
    <row r="54" spans="1:8" ht="38.25" customHeight="1" x14ac:dyDescent="0.25">
      <c r="A54" s="228"/>
      <c r="B54" s="159"/>
      <c r="C54" s="192"/>
      <c r="D54" s="214"/>
      <c r="E54" s="51" t="s">
        <v>19</v>
      </c>
      <c r="F54" s="49">
        <v>200000</v>
      </c>
    </row>
    <row r="55" spans="1:8" ht="27.75" customHeight="1" x14ac:dyDescent="0.25">
      <c r="A55" s="228"/>
      <c r="B55" s="159"/>
      <c r="C55" s="192"/>
      <c r="D55" s="214"/>
      <c r="E55" s="51" t="s">
        <v>55</v>
      </c>
      <c r="F55" s="49">
        <v>85000</v>
      </c>
    </row>
    <row r="56" spans="1:8" ht="27.75" customHeight="1" x14ac:dyDescent="0.25">
      <c r="A56" s="228"/>
      <c r="B56" s="159"/>
      <c r="C56" s="192"/>
      <c r="D56" s="214"/>
      <c r="E56" s="51" t="s">
        <v>8</v>
      </c>
      <c r="F56" s="49">
        <v>100000</v>
      </c>
    </row>
    <row r="57" spans="1:8" ht="27.75" customHeight="1" x14ac:dyDescent="0.25">
      <c r="A57" s="228"/>
      <c r="B57" s="159"/>
      <c r="C57" s="192"/>
      <c r="D57" s="214"/>
      <c r="E57" s="27" t="s">
        <v>67</v>
      </c>
      <c r="F57" s="49">
        <v>284300</v>
      </c>
    </row>
    <row r="58" spans="1:8" ht="102" x14ac:dyDescent="0.25">
      <c r="A58" s="52" t="s">
        <v>9</v>
      </c>
      <c r="B58" s="23" t="s">
        <v>38</v>
      </c>
      <c r="C58" s="67" t="s">
        <v>89</v>
      </c>
      <c r="D58" s="53">
        <f>SUM(F58)</f>
        <v>30000</v>
      </c>
      <c r="E58" s="27" t="s">
        <v>19</v>
      </c>
      <c r="F58" s="28">
        <v>30000</v>
      </c>
    </row>
    <row r="59" spans="1:8" x14ac:dyDescent="0.25">
      <c r="A59" s="70" t="s">
        <v>10</v>
      </c>
      <c r="B59" s="71" t="s">
        <v>39</v>
      </c>
      <c r="C59" s="97" t="s">
        <v>90</v>
      </c>
      <c r="D59" s="53">
        <f>SUM(D60,D62)</f>
        <v>749849.28</v>
      </c>
      <c r="E59" s="76"/>
      <c r="F59" s="36"/>
    </row>
    <row r="60" spans="1:8" ht="24" x14ac:dyDescent="0.25">
      <c r="A60" s="162" t="s">
        <v>37</v>
      </c>
      <c r="B60" s="211" t="s">
        <v>46</v>
      </c>
      <c r="C60" s="249" t="s">
        <v>119</v>
      </c>
      <c r="D60" s="216">
        <f>SUM(F60:F61)</f>
        <v>349849.28</v>
      </c>
      <c r="E60" s="77" t="s">
        <v>8</v>
      </c>
      <c r="F60" s="34">
        <v>87462.32</v>
      </c>
      <c r="G60" s="32"/>
    </row>
    <row r="61" spans="1:8" ht="60" x14ac:dyDescent="0.25">
      <c r="A61" s="163"/>
      <c r="B61" s="212"/>
      <c r="C61" s="250"/>
      <c r="D61" s="217"/>
      <c r="E61" s="77" t="s">
        <v>88</v>
      </c>
      <c r="F61" s="34">
        <v>262386.96000000002</v>
      </c>
      <c r="G61" s="32"/>
      <c r="H61" s="205"/>
    </row>
    <row r="62" spans="1:8" ht="24" x14ac:dyDescent="0.25">
      <c r="A62" s="162" t="s">
        <v>57</v>
      </c>
      <c r="B62" s="211" t="s">
        <v>47</v>
      </c>
      <c r="C62" s="249" t="s">
        <v>119</v>
      </c>
      <c r="D62" s="216">
        <f>SUM(F62:F63)</f>
        <v>400000</v>
      </c>
      <c r="E62" s="77" t="s">
        <v>8</v>
      </c>
      <c r="F62" s="34">
        <v>100000</v>
      </c>
      <c r="H62" s="205"/>
    </row>
    <row r="63" spans="1:8" ht="60" x14ac:dyDescent="0.25">
      <c r="A63" s="163"/>
      <c r="B63" s="212"/>
      <c r="C63" s="250"/>
      <c r="D63" s="217"/>
      <c r="E63" s="77" t="s">
        <v>88</v>
      </c>
      <c r="F63" s="34">
        <v>300000</v>
      </c>
      <c r="G63" s="32"/>
    </row>
    <row r="64" spans="1:8" ht="36" customHeight="1" x14ac:dyDescent="0.25">
      <c r="A64" s="107" t="s">
        <v>21</v>
      </c>
      <c r="B64" s="33" t="s">
        <v>24</v>
      </c>
      <c r="C64" s="33"/>
      <c r="D64" s="83">
        <f>SUM(D65:D67)</f>
        <v>118000</v>
      </c>
      <c r="E64" s="44"/>
      <c r="F64" s="45"/>
    </row>
    <row r="65" spans="1:6" ht="24.75" customHeight="1" x14ac:dyDescent="0.25">
      <c r="A65" s="108" t="s">
        <v>73</v>
      </c>
      <c r="B65" s="47" t="s">
        <v>64</v>
      </c>
      <c r="C65" s="101" t="s">
        <v>119</v>
      </c>
      <c r="D65" s="92">
        <f>SUM(F65)</f>
        <v>25000</v>
      </c>
      <c r="E65" s="51" t="s">
        <v>8</v>
      </c>
      <c r="F65" s="28">
        <v>25000</v>
      </c>
    </row>
    <row r="66" spans="1:6" ht="24.75" customHeight="1" x14ac:dyDescent="0.25">
      <c r="A66" s="108" t="s">
        <v>74</v>
      </c>
      <c r="B66" s="47" t="s">
        <v>65</v>
      </c>
      <c r="C66" s="101" t="s">
        <v>119</v>
      </c>
      <c r="D66" s="92">
        <f>SUM(F66)</f>
        <v>73000</v>
      </c>
      <c r="E66" s="77" t="s">
        <v>8</v>
      </c>
      <c r="F66" s="28">
        <v>73000</v>
      </c>
    </row>
    <row r="67" spans="1:6" ht="24.75" customHeight="1" x14ac:dyDescent="0.25">
      <c r="A67" s="109" t="s">
        <v>75</v>
      </c>
      <c r="B67" s="47" t="s">
        <v>66</v>
      </c>
      <c r="C67" s="101" t="s">
        <v>119</v>
      </c>
      <c r="D67" s="92">
        <f t="shared" ref="D67" si="0">SUM(F67)</f>
        <v>20000</v>
      </c>
      <c r="E67" s="77" t="s">
        <v>8</v>
      </c>
      <c r="F67" s="28">
        <v>20000</v>
      </c>
    </row>
    <row r="68" spans="1:6" ht="15.75" x14ac:dyDescent="0.25">
      <c r="A68" s="156" t="s">
        <v>34</v>
      </c>
      <c r="B68" s="157"/>
      <c r="C68" s="90"/>
      <c r="D68" s="188">
        <f>SUM(D64,D59,D58,D52,D48)</f>
        <v>5224149.28</v>
      </c>
      <c r="E68" s="189"/>
      <c r="F68" s="190"/>
    </row>
    <row r="69" spans="1:6" ht="15.75" x14ac:dyDescent="0.25">
      <c r="A69" s="37"/>
      <c r="B69" s="37"/>
      <c r="C69" s="37"/>
      <c r="D69" s="38"/>
      <c r="E69" s="38"/>
      <c r="F69" s="38"/>
    </row>
    <row r="70" spans="1:6" ht="15.75" x14ac:dyDescent="0.25">
      <c r="A70" s="39"/>
      <c r="B70" s="39"/>
      <c r="C70" s="39"/>
      <c r="D70" s="40"/>
      <c r="E70" s="40"/>
      <c r="F70" s="40"/>
    </row>
    <row r="71" spans="1:6" ht="15.75" x14ac:dyDescent="0.25">
      <c r="A71" s="39"/>
      <c r="B71" s="39"/>
      <c r="C71" s="39"/>
      <c r="D71" s="40"/>
      <c r="E71" s="40"/>
      <c r="F71" s="40"/>
    </row>
    <row r="72" spans="1:6" x14ac:dyDescent="0.25">
      <c r="A72" s="183" t="s">
        <v>15</v>
      </c>
      <c r="B72" s="184"/>
      <c r="C72" s="121" t="s">
        <v>87</v>
      </c>
      <c r="D72" s="154" t="s">
        <v>16</v>
      </c>
      <c r="E72" s="166" t="s">
        <v>17</v>
      </c>
      <c r="F72" s="166"/>
    </row>
    <row r="73" spans="1:6" x14ac:dyDescent="0.25">
      <c r="A73" s="185"/>
      <c r="B73" s="186"/>
      <c r="C73" s="122"/>
      <c r="D73" s="154"/>
      <c r="E73" s="54" t="s">
        <v>18</v>
      </c>
      <c r="F73" s="54" t="s">
        <v>16</v>
      </c>
    </row>
    <row r="74" spans="1:6" ht="31.5" customHeight="1" x14ac:dyDescent="0.25">
      <c r="A74" s="171" t="s">
        <v>86</v>
      </c>
      <c r="B74" s="172"/>
      <c r="C74" s="91"/>
      <c r="D74" s="88"/>
      <c r="E74" s="88"/>
      <c r="F74" s="89"/>
    </row>
    <row r="75" spans="1:6" ht="15" customHeight="1" x14ac:dyDescent="0.25">
      <c r="A75" s="161" t="s">
        <v>6</v>
      </c>
      <c r="B75" s="158" t="s">
        <v>93</v>
      </c>
      <c r="C75" s="123" t="s">
        <v>112</v>
      </c>
      <c r="D75" s="213">
        <f>SUM(F75)</f>
        <v>40850</v>
      </c>
      <c r="E75" s="141" t="s">
        <v>60</v>
      </c>
      <c r="F75" s="144">
        <v>40850</v>
      </c>
    </row>
    <row r="76" spans="1:6" x14ac:dyDescent="0.25">
      <c r="A76" s="161"/>
      <c r="B76" s="159"/>
      <c r="C76" s="124"/>
      <c r="D76" s="214"/>
      <c r="E76" s="142"/>
      <c r="F76" s="145"/>
    </row>
    <row r="77" spans="1:6" x14ac:dyDescent="0.25">
      <c r="A77" s="161"/>
      <c r="B77" s="160"/>
      <c r="C77" s="125"/>
      <c r="D77" s="215"/>
      <c r="E77" s="143"/>
      <c r="F77" s="146"/>
    </row>
    <row r="78" spans="1:6" ht="36" x14ac:dyDescent="0.25">
      <c r="A78" s="66" t="s">
        <v>7</v>
      </c>
      <c r="B78" s="23" t="s">
        <v>94</v>
      </c>
      <c r="C78" s="99" t="s">
        <v>111</v>
      </c>
      <c r="D78" s="53">
        <f>SUM(F78)</f>
        <v>16000</v>
      </c>
      <c r="E78" s="27" t="s">
        <v>60</v>
      </c>
      <c r="F78" s="28">
        <v>16000</v>
      </c>
    </row>
    <row r="79" spans="1:6" ht="36" x14ac:dyDescent="0.25">
      <c r="A79" s="105" t="s">
        <v>9</v>
      </c>
      <c r="B79" s="98" t="s">
        <v>95</v>
      </c>
      <c r="C79" s="100" t="s">
        <v>113</v>
      </c>
      <c r="D79" s="53">
        <f>SUM(F79)</f>
        <v>7000</v>
      </c>
      <c r="E79" s="27" t="s">
        <v>60</v>
      </c>
      <c r="F79" s="28">
        <v>7000</v>
      </c>
    </row>
    <row r="80" spans="1:6" ht="36" x14ac:dyDescent="0.25">
      <c r="A80" s="106" t="s">
        <v>10</v>
      </c>
      <c r="B80" s="98" t="s">
        <v>96</v>
      </c>
      <c r="C80" s="111" t="s">
        <v>114</v>
      </c>
      <c r="D80" s="53">
        <f>SUM(F80)</f>
        <v>6000</v>
      </c>
      <c r="E80" s="27" t="s">
        <v>60</v>
      </c>
      <c r="F80" s="28">
        <v>6000</v>
      </c>
    </row>
    <row r="81" spans="1:7" x14ac:dyDescent="0.25">
      <c r="A81" s="225" t="s">
        <v>34</v>
      </c>
      <c r="B81" s="226"/>
      <c r="C81" s="188">
        <f>SUM(D75,D78,D79,D80)</f>
        <v>69850</v>
      </c>
      <c r="D81" s="189"/>
      <c r="E81" s="189"/>
      <c r="F81" s="190"/>
    </row>
    <row r="82" spans="1:7" ht="15.75" x14ac:dyDescent="0.25">
      <c r="A82" s="39"/>
      <c r="B82" s="39"/>
      <c r="C82" s="39"/>
      <c r="D82" s="40"/>
      <c r="E82" s="40"/>
      <c r="F82" s="40"/>
    </row>
    <row r="83" spans="1:7" ht="15.75" x14ac:dyDescent="0.25">
      <c r="A83" s="39"/>
      <c r="B83" s="39"/>
      <c r="C83" s="39"/>
      <c r="D83" s="40"/>
      <c r="E83" s="40"/>
      <c r="F83" s="40"/>
    </row>
    <row r="84" spans="1:7" ht="15.75" x14ac:dyDescent="0.25">
      <c r="A84" s="39"/>
      <c r="B84" s="39"/>
      <c r="C84" s="39"/>
      <c r="D84" s="40"/>
      <c r="E84" s="40"/>
      <c r="F84" s="40"/>
    </row>
    <row r="85" spans="1:7" x14ac:dyDescent="0.25">
      <c r="A85" s="154" t="s">
        <v>15</v>
      </c>
      <c r="B85" s="154"/>
      <c r="C85" s="121" t="s">
        <v>87</v>
      </c>
      <c r="D85" s="154" t="s">
        <v>16</v>
      </c>
      <c r="E85" s="166" t="s">
        <v>17</v>
      </c>
      <c r="F85" s="166"/>
    </row>
    <row r="86" spans="1:7" x14ac:dyDescent="0.25">
      <c r="A86" s="154"/>
      <c r="B86" s="154"/>
      <c r="C86" s="122"/>
      <c r="D86" s="154"/>
      <c r="E86" s="54" t="s">
        <v>18</v>
      </c>
      <c r="F86" s="54" t="s">
        <v>16</v>
      </c>
    </row>
    <row r="87" spans="1:7" x14ac:dyDescent="0.25">
      <c r="A87" s="147" t="s">
        <v>85</v>
      </c>
      <c r="B87" s="148"/>
      <c r="C87" s="84"/>
      <c r="D87" s="55"/>
      <c r="E87" s="55"/>
      <c r="F87" s="56"/>
    </row>
    <row r="88" spans="1:7" x14ac:dyDescent="0.25">
      <c r="A88" s="149"/>
      <c r="B88" s="150"/>
      <c r="C88" s="85"/>
      <c r="D88" s="57"/>
      <c r="E88" s="57"/>
      <c r="F88" s="58"/>
    </row>
    <row r="89" spans="1:7" ht="15" customHeight="1" x14ac:dyDescent="0.25">
      <c r="A89" s="169" t="s">
        <v>6</v>
      </c>
      <c r="B89" s="151" t="s">
        <v>68</v>
      </c>
      <c r="C89" s="123" t="s">
        <v>105</v>
      </c>
      <c r="D89" s="224">
        <v>20000</v>
      </c>
      <c r="E89" s="141" t="s">
        <v>126</v>
      </c>
      <c r="F89" s="144">
        <f>SUM(D89:D95)</f>
        <v>205000</v>
      </c>
    </row>
    <row r="90" spans="1:7" ht="27.75" customHeight="1" x14ac:dyDescent="0.25">
      <c r="A90" s="170"/>
      <c r="B90" s="168"/>
      <c r="C90" s="125"/>
      <c r="D90" s="224"/>
      <c r="E90" s="142"/>
      <c r="F90" s="145"/>
    </row>
    <row r="91" spans="1:7" ht="51" x14ac:dyDescent="0.25">
      <c r="A91" s="66" t="s">
        <v>7</v>
      </c>
      <c r="B91" s="67" t="s">
        <v>69</v>
      </c>
      <c r="C91" s="99" t="s">
        <v>105</v>
      </c>
      <c r="D91" s="53">
        <v>20000</v>
      </c>
      <c r="E91" s="142"/>
      <c r="F91" s="145"/>
    </row>
    <row r="92" spans="1:7" ht="63.75" x14ac:dyDescent="0.25">
      <c r="A92" s="66" t="s">
        <v>9</v>
      </c>
      <c r="B92" s="67" t="s">
        <v>70</v>
      </c>
      <c r="C92" s="99" t="s">
        <v>105</v>
      </c>
      <c r="D92" s="53">
        <v>55000</v>
      </c>
      <c r="E92" s="142"/>
      <c r="F92" s="145"/>
    </row>
    <row r="93" spans="1:7" ht="51" x14ac:dyDescent="0.25">
      <c r="A93" s="46" t="s">
        <v>10</v>
      </c>
      <c r="B93" s="68" t="s">
        <v>71</v>
      </c>
      <c r="C93" s="94" t="s">
        <v>105</v>
      </c>
      <c r="D93" s="53">
        <v>32500</v>
      </c>
      <c r="E93" s="142"/>
      <c r="F93" s="145"/>
      <c r="G93" s="32">
        <f>SUM(F89,F96)</f>
        <v>585000</v>
      </c>
    </row>
    <row r="94" spans="1:7" ht="63.75" x14ac:dyDescent="0.25">
      <c r="A94" s="46" t="s">
        <v>21</v>
      </c>
      <c r="B94" s="68" t="s">
        <v>91</v>
      </c>
      <c r="C94" s="100" t="s">
        <v>105</v>
      </c>
      <c r="D94" s="53">
        <v>32500</v>
      </c>
      <c r="E94" s="142"/>
      <c r="F94" s="145"/>
    </row>
    <row r="95" spans="1:7" ht="76.5" x14ac:dyDescent="0.25">
      <c r="A95" s="66" t="s">
        <v>22</v>
      </c>
      <c r="B95" s="67" t="s">
        <v>72</v>
      </c>
      <c r="C95" s="99" t="s">
        <v>105</v>
      </c>
      <c r="D95" s="53">
        <v>45000</v>
      </c>
      <c r="E95" s="143"/>
      <c r="F95" s="146"/>
    </row>
    <row r="96" spans="1:7" ht="36" customHeight="1" x14ac:dyDescent="0.25">
      <c r="A96" s="169" t="s">
        <v>30</v>
      </c>
      <c r="B96" s="151" t="s">
        <v>92</v>
      </c>
      <c r="C96" s="123" t="s">
        <v>110</v>
      </c>
      <c r="D96" s="167">
        <v>380000</v>
      </c>
      <c r="E96" s="141" t="s">
        <v>126</v>
      </c>
      <c r="F96" s="144">
        <f>SUM(D96)</f>
        <v>380000</v>
      </c>
    </row>
    <row r="97" spans="1:6" x14ac:dyDescent="0.25">
      <c r="A97" s="170"/>
      <c r="B97" s="152"/>
      <c r="C97" s="125"/>
      <c r="D97" s="167"/>
      <c r="E97" s="143"/>
      <c r="F97" s="146"/>
    </row>
    <row r="98" spans="1:6" ht="35.25" customHeight="1" x14ac:dyDescent="0.25">
      <c r="A98" s="162" t="s">
        <v>31</v>
      </c>
      <c r="B98" s="232" t="s">
        <v>29</v>
      </c>
      <c r="C98" s="123" t="s">
        <v>109</v>
      </c>
      <c r="D98" s="213">
        <f>SUM(F99,F98)</f>
        <v>10000</v>
      </c>
      <c r="E98" s="51" t="s">
        <v>56</v>
      </c>
      <c r="F98" s="28">
        <v>8000</v>
      </c>
    </row>
    <row r="99" spans="1:6" x14ac:dyDescent="0.25">
      <c r="A99" s="163"/>
      <c r="B99" s="234"/>
      <c r="C99" s="125"/>
      <c r="D99" s="215"/>
      <c r="E99" s="51" t="s">
        <v>67</v>
      </c>
      <c r="F99" s="69">
        <v>2000</v>
      </c>
    </row>
    <row r="100" spans="1:6" ht="15.75" x14ac:dyDescent="0.25">
      <c r="A100" s="139" t="s">
        <v>34</v>
      </c>
      <c r="B100" s="140"/>
      <c r="C100" s="188">
        <f>SUM(D89,D91,D92,D93,D94,D95,D96,D98)</f>
        <v>595000</v>
      </c>
      <c r="D100" s="189"/>
      <c r="E100" s="189"/>
      <c r="F100" s="190"/>
    </row>
    <row r="101" spans="1:6" ht="15.75" x14ac:dyDescent="0.25">
      <c r="A101" s="37"/>
      <c r="B101" s="37"/>
      <c r="C101" s="37"/>
      <c r="D101" s="38"/>
      <c r="E101" s="38"/>
      <c r="F101" s="38"/>
    </row>
    <row r="102" spans="1:6" ht="15.75" x14ac:dyDescent="0.25">
      <c r="A102" s="39"/>
      <c r="B102" s="39"/>
      <c r="C102" s="39"/>
      <c r="D102" s="40"/>
      <c r="E102" s="40"/>
      <c r="F102" s="40"/>
    </row>
    <row r="103" spans="1:6" ht="15.75" x14ac:dyDescent="0.25">
      <c r="A103" s="39"/>
      <c r="B103" s="39"/>
      <c r="C103" s="39"/>
      <c r="D103" s="40"/>
      <c r="E103" s="40"/>
      <c r="F103" s="40"/>
    </row>
    <row r="104" spans="1:6" x14ac:dyDescent="0.25">
      <c r="A104" s="154" t="s">
        <v>15</v>
      </c>
      <c r="B104" s="154"/>
      <c r="C104" s="121" t="s">
        <v>87</v>
      </c>
      <c r="D104" s="154" t="s">
        <v>16</v>
      </c>
      <c r="E104" s="166" t="s">
        <v>17</v>
      </c>
      <c r="F104" s="166"/>
    </row>
    <row r="105" spans="1:6" x14ac:dyDescent="0.25">
      <c r="A105" s="154"/>
      <c r="B105" s="154"/>
      <c r="C105" s="122"/>
      <c r="D105" s="154"/>
      <c r="E105" s="54" t="s">
        <v>18</v>
      </c>
      <c r="F105" s="54" t="s">
        <v>16</v>
      </c>
    </row>
    <row r="106" spans="1:6" x14ac:dyDescent="0.25">
      <c r="A106" s="147" t="s">
        <v>84</v>
      </c>
      <c r="B106" s="148"/>
      <c r="C106" s="84"/>
      <c r="D106" s="55"/>
      <c r="E106" s="55"/>
      <c r="F106" s="56"/>
    </row>
    <row r="107" spans="1:6" x14ac:dyDescent="0.25">
      <c r="A107" s="149"/>
      <c r="B107" s="150"/>
      <c r="C107" s="85"/>
      <c r="D107" s="57"/>
      <c r="E107" s="57"/>
      <c r="F107" s="58"/>
    </row>
    <row r="108" spans="1:6" x14ac:dyDescent="0.25">
      <c r="A108" s="207" t="s">
        <v>6</v>
      </c>
      <c r="B108" s="158" t="s">
        <v>50</v>
      </c>
      <c r="C108" s="123" t="s">
        <v>108</v>
      </c>
      <c r="D108" s="252">
        <f>SUM(F108)</f>
        <v>200000</v>
      </c>
      <c r="E108" s="141" t="s">
        <v>19</v>
      </c>
      <c r="F108" s="144">
        <v>200000</v>
      </c>
    </row>
    <row r="109" spans="1:6" x14ac:dyDescent="0.25">
      <c r="A109" s="208"/>
      <c r="B109" s="159"/>
      <c r="C109" s="192"/>
      <c r="D109" s="253"/>
      <c r="E109" s="142"/>
      <c r="F109" s="145"/>
    </row>
    <row r="110" spans="1:6" x14ac:dyDescent="0.25">
      <c r="A110" s="209"/>
      <c r="B110" s="160"/>
      <c r="C110" s="193"/>
      <c r="D110" s="254"/>
      <c r="E110" s="143"/>
      <c r="F110" s="146"/>
    </row>
    <row r="111" spans="1:6" ht="15" customHeight="1" x14ac:dyDescent="0.25">
      <c r="A111" s="59" t="s">
        <v>7</v>
      </c>
      <c r="B111" s="23" t="s">
        <v>51</v>
      </c>
      <c r="C111" s="67" t="s">
        <v>101</v>
      </c>
      <c r="D111" s="60">
        <f>SUM(D112:D117)</f>
        <v>585150</v>
      </c>
      <c r="E111" s="61"/>
      <c r="F111" s="62"/>
    </row>
    <row r="112" spans="1:6" ht="15" customHeight="1" x14ac:dyDescent="0.25">
      <c r="A112" s="63"/>
      <c r="B112" s="64" t="s">
        <v>41</v>
      </c>
      <c r="C112" s="94"/>
      <c r="D112" s="72">
        <v>20000</v>
      </c>
      <c r="E112" s="142" t="s">
        <v>19</v>
      </c>
      <c r="F112" s="145">
        <f>SUM(D112:D117)</f>
        <v>585150</v>
      </c>
    </row>
    <row r="113" spans="1:6" ht="15" customHeight="1" x14ac:dyDescent="0.25">
      <c r="A113" s="65"/>
      <c r="B113" s="93" t="s">
        <v>40</v>
      </c>
      <c r="C113" s="95"/>
      <c r="D113" s="72">
        <v>35000</v>
      </c>
      <c r="E113" s="142"/>
      <c r="F113" s="145"/>
    </row>
    <row r="114" spans="1:6" x14ac:dyDescent="0.25">
      <c r="A114" s="63"/>
      <c r="B114" s="22" t="s">
        <v>42</v>
      </c>
      <c r="C114" s="96"/>
      <c r="D114" s="72">
        <v>275150</v>
      </c>
      <c r="E114" s="142"/>
      <c r="F114" s="145"/>
    </row>
    <row r="115" spans="1:6" x14ac:dyDescent="0.25">
      <c r="A115" s="63"/>
      <c r="B115" s="22" t="s">
        <v>43</v>
      </c>
      <c r="C115" s="96"/>
      <c r="D115" s="72">
        <v>50000</v>
      </c>
      <c r="E115" s="142"/>
      <c r="F115" s="145"/>
    </row>
    <row r="116" spans="1:6" x14ac:dyDescent="0.25">
      <c r="A116" s="63"/>
      <c r="B116" s="22" t="s">
        <v>44</v>
      </c>
      <c r="C116" s="96"/>
      <c r="D116" s="72">
        <v>55000</v>
      </c>
      <c r="E116" s="142"/>
      <c r="F116" s="145"/>
    </row>
    <row r="117" spans="1:6" x14ac:dyDescent="0.25">
      <c r="A117" s="63"/>
      <c r="B117" s="22" t="s">
        <v>45</v>
      </c>
      <c r="C117" s="96"/>
      <c r="D117" s="103">
        <v>150000</v>
      </c>
      <c r="E117" s="143"/>
      <c r="F117" s="145"/>
    </row>
    <row r="118" spans="1:6" ht="36" x14ac:dyDescent="0.25">
      <c r="A118" s="218" t="s">
        <v>9</v>
      </c>
      <c r="B118" s="220" t="s">
        <v>63</v>
      </c>
      <c r="C118" s="222" t="s">
        <v>124</v>
      </c>
      <c r="D118" s="239">
        <v>10000</v>
      </c>
      <c r="E118" s="104" t="s">
        <v>123</v>
      </c>
      <c r="F118" s="28">
        <v>8000</v>
      </c>
    </row>
    <row r="119" spans="1:6" x14ac:dyDescent="0.25">
      <c r="A119" s="219"/>
      <c r="B119" s="221"/>
      <c r="C119" s="223"/>
      <c r="D119" s="240"/>
      <c r="E119" s="50" t="s">
        <v>67</v>
      </c>
      <c r="F119" s="28">
        <v>2000</v>
      </c>
    </row>
    <row r="120" spans="1:6" ht="15.75" x14ac:dyDescent="0.25">
      <c r="A120" s="156" t="s">
        <v>34</v>
      </c>
      <c r="B120" s="157"/>
      <c r="C120" s="236">
        <f>SUM(D111,D108,D118)</f>
        <v>795150</v>
      </c>
      <c r="D120" s="237"/>
      <c r="E120" s="237"/>
      <c r="F120" s="238"/>
    </row>
    <row r="121" spans="1:6" ht="15.75" x14ac:dyDescent="0.25">
      <c r="A121" s="39"/>
      <c r="B121" s="39"/>
      <c r="C121" s="39"/>
      <c r="D121" s="40"/>
      <c r="E121" s="40"/>
      <c r="F121" s="40"/>
    </row>
    <row r="122" spans="1:6" ht="15.75" x14ac:dyDescent="0.25">
      <c r="A122" s="39"/>
      <c r="B122" s="39"/>
      <c r="C122" s="39"/>
      <c r="D122" s="40"/>
      <c r="E122" s="40"/>
      <c r="F122" s="40"/>
    </row>
    <row r="123" spans="1:6" ht="15.75" x14ac:dyDescent="0.25">
      <c r="A123" s="39"/>
      <c r="B123" s="39"/>
      <c r="C123" s="39"/>
      <c r="D123" s="40"/>
      <c r="E123" s="40"/>
      <c r="F123" s="40"/>
    </row>
    <row r="124" spans="1:6" x14ac:dyDescent="0.25">
      <c r="A124" s="183" t="s">
        <v>15</v>
      </c>
      <c r="B124" s="184"/>
      <c r="C124" s="121" t="s">
        <v>87</v>
      </c>
      <c r="D124" s="154" t="s">
        <v>16</v>
      </c>
      <c r="E124" s="166" t="s">
        <v>17</v>
      </c>
      <c r="F124" s="166"/>
    </row>
    <row r="125" spans="1:6" x14ac:dyDescent="0.25">
      <c r="A125" s="185"/>
      <c r="B125" s="186"/>
      <c r="C125" s="122"/>
      <c r="D125" s="154"/>
      <c r="E125" s="54" t="s">
        <v>18</v>
      </c>
      <c r="F125" s="54" t="s">
        <v>16</v>
      </c>
    </row>
    <row r="126" spans="1:6" x14ac:dyDescent="0.25">
      <c r="A126" s="147" t="s">
        <v>83</v>
      </c>
      <c r="B126" s="148"/>
      <c r="C126" s="84"/>
      <c r="D126" s="55"/>
      <c r="E126" s="55"/>
      <c r="F126" s="56"/>
    </row>
    <row r="127" spans="1:6" ht="16.899999999999999" customHeight="1" x14ac:dyDescent="0.25">
      <c r="A127" s="149"/>
      <c r="B127" s="150"/>
      <c r="C127" s="85"/>
      <c r="D127" s="57"/>
      <c r="E127" s="57"/>
      <c r="F127" s="58"/>
    </row>
    <row r="128" spans="1:6" ht="15" customHeight="1" x14ac:dyDescent="0.25">
      <c r="A128" s="207" t="s">
        <v>6</v>
      </c>
      <c r="B128" s="158" t="s">
        <v>48</v>
      </c>
      <c r="C128" s="123" t="s">
        <v>118</v>
      </c>
      <c r="D128" s="235">
        <v>550000</v>
      </c>
      <c r="E128" s="141" t="s">
        <v>126</v>
      </c>
      <c r="F128" s="144">
        <v>550000</v>
      </c>
    </row>
    <row r="129" spans="1:6" x14ac:dyDescent="0.25">
      <c r="A129" s="208"/>
      <c r="B129" s="159"/>
      <c r="C129" s="124"/>
      <c r="D129" s="235"/>
      <c r="E129" s="142"/>
      <c r="F129" s="145"/>
    </row>
    <row r="130" spans="1:6" ht="56.25" customHeight="1" x14ac:dyDescent="0.25">
      <c r="A130" s="209"/>
      <c r="B130" s="160"/>
      <c r="C130" s="125"/>
      <c r="D130" s="235"/>
      <c r="E130" s="143"/>
      <c r="F130" s="146"/>
    </row>
    <row r="131" spans="1:6" ht="15.75" x14ac:dyDescent="0.25">
      <c r="A131" s="156" t="s">
        <v>34</v>
      </c>
      <c r="B131" s="157"/>
      <c r="C131" s="90"/>
      <c r="D131" s="188">
        <f>SUM(D128)</f>
        <v>550000</v>
      </c>
      <c r="E131" s="189"/>
      <c r="F131" s="190"/>
    </row>
    <row r="132" spans="1:6" x14ac:dyDescent="0.25">
      <c r="A132" s="41"/>
      <c r="B132" s="41"/>
      <c r="C132" s="41"/>
      <c r="D132" s="42"/>
      <c r="E132" s="43"/>
      <c r="F132" s="43"/>
    </row>
    <row r="133" spans="1:6" x14ac:dyDescent="0.25">
      <c r="A133" s="41"/>
      <c r="B133" s="41"/>
      <c r="C133" s="41"/>
      <c r="D133" s="42"/>
      <c r="E133" s="43"/>
      <c r="F133" s="43"/>
    </row>
    <row r="134" spans="1:6" x14ac:dyDescent="0.25">
      <c r="A134" s="41"/>
      <c r="B134" s="41"/>
      <c r="C134" s="41"/>
      <c r="D134" s="42"/>
      <c r="E134" s="43"/>
      <c r="F134" s="43"/>
    </row>
    <row r="135" spans="1:6" x14ac:dyDescent="0.25">
      <c r="A135" s="183" t="s">
        <v>15</v>
      </c>
      <c r="B135" s="184"/>
      <c r="C135" s="121" t="s">
        <v>87</v>
      </c>
      <c r="D135" s="154" t="s">
        <v>16</v>
      </c>
      <c r="E135" s="166" t="s">
        <v>17</v>
      </c>
      <c r="F135" s="166"/>
    </row>
    <row r="136" spans="1:6" x14ac:dyDescent="0.25">
      <c r="A136" s="185"/>
      <c r="B136" s="186"/>
      <c r="C136" s="122"/>
      <c r="D136" s="154"/>
      <c r="E136" s="54" t="s">
        <v>18</v>
      </c>
      <c r="F136" s="54" t="s">
        <v>16</v>
      </c>
    </row>
    <row r="137" spans="1:6" x14ac:dyDescent="0.25">
      <c r="A137" s="147" t="s">
        <v>82</v>
      </c>
      <c r="B137" s="148"/>
      <c r="C137" s="84"/>
      <c r="D137" s="55"/>
      <c r="E137" s="55"/>
      <c r="F137" s="56"/>
    </row>
    <row r="138" spans="1:6" x14ac:dyDescent="0.25">
      <c r="A138" s="149"/>
      <c r="B138" s="150"/>
      <c r="C138" s="85"/>
      <c r="D138" s="57"/>
      <c r="E138" s="57"/>
      <c r="F138" s="58"/>
    </row>
    <row r="139" spans="1:6" ht="26.25" customHeight="1" x14ac:dyDescent="0.25">
      <c r="A139" s="161" t="s">
        <v>6</v>
      </c>
      <c r="B139" s="158" t="s">
        <v>23</v>
      </c>
      <c r="C139" s="123" t="s">
        <v>107</v>
      </c>
      <c r="D139" s="213">
        <f>SUM(F139)</f>
        <v>20000</v>
      </c>
      <c r="E139" s="141" t="s">
        <v>60</v>
      </c>
      <c r="F139" s="144">
        <v>20000</v>
      </c>
    </row>
    <row r="140" spans="1:6" ht="9.75" customHeight="1" x14ac:dyDescent="0.25">
      <c r="A140" s="161"/>
      <c r="B140" s="159"/>
      <c r="C140" s="124"/>
      <c r="D140" s="214"/>
      <c r="E140" s="142"/>
      <c r="F140" s="145"/>
    </row>
    <row r="141" spans="1:6" ht="15" hidden="1" customHeight="1" x14ac:dyDescent="0.25">
      <c r="A141" s="161"/>
      <c r="B141" s="160"/>
      <c r="C141" s="82"/>
      <c r="D141" s="215"/>
      <c r="E141" s="143"/>
      <c r="F141" s="146"/>
    </row>
    <row r="142" spans="1:6" ht="36" x14ac:dyDescent="0.25">
      <c r="A142" s="66" t="s">
        <v>7</v>
      </c>
      <c r="B142" s="23" t="s">
        <v>28</v>
      </c>
      <c r="C142" s="99" t="s">
        <v>106</v>
      </c>
      <c r="D142" s="53">
        <f>SUM(F142)</f>
        <v>25000</v>
      </c>
      <c r="E142" s="27" t="s">
        <v>60</v>
      </c>
      <c r="F142" s="28">
        <v>25000</v>
      </c>
    </row>
    <row r="143" spans="1:6" ht="15.75" x14ac:dyDescent="0.25">
      <c r="A143" s="156" t="s">
        <v>34</v>
      </c>
      <c r="B143" s="157"/>
      <c r="C143" s="90"/>
      <c r="D143" s="188">
        <f>SUM(D139,D142)</f>
        <v>45000</v>
      </c>
      <c r="E143" s="189"/>
      <c r="F143" s="190"/>
    </row>
    <row r="144" spans="1:6" ht="15.75" x14ac:dyDescent="0.25">
      <c r="A144" s="39"/>
      <c r="B144" s="39"/>
      <c r="C144" s="39"/>
      <c r="D144" s="40"/>
      <c r="E144" s="40"/>
      <c r="F144" s="40"/>
    </row>
    <row r="145" spans="1:6" ht="15.75" x14ac:dyDescent="0.25">
      <c r="A145" s="39"/>
      <c r="B145" s="39"/>
      <c r="C145" s="39"/>
      <c r="D145" s="40"/>
      <c r="E145" s="40"/>
      <c r="F145" s="40"/>
    </row>
    <row r="146" spans="1:6" ht="15.75" thickBot="1" x14ac:dyDescent="0.3">
      <c r="A146" s="41"/>
      <c r="B146" s="41"/>
      <c r="C146" s="41"/>
      <c r="D146" s="42"/>
      <c r="E146" s="43"/>
      <c r="F146" s="43"/>
    </row>
    <row r="147" spans="1:6" ht="15.6" customHeight="1" x14ac:dyDescent="0.25">
      <c r="A147" s="176" t="s">
        <v>15</v>
      </c>
      <c r="B147" s="177"/>
      <c r="C147" s="121" t="s">
        <v>87</v>
      </c>
      <c r="D147" s="180" t="s">
        <v>16</v>
      </c>
      <c r="E147" s="173" t="s">
        <v>17</v>
      </c>
      <c r="F147" s="174"/>
    </row>
    <row r="148" spans="1:6" ht="13.9" customHeight="1" thickBot="1" x14ac:dyDescent="0.3">
      <c r="A148" s="178"/>
      <c r="B148" s="179"/>
      <c r="C148" s="122"/>
      <c r="D148" s="154"/>
      <c r="E148" s="54" t="s">
        <v>18</v>
      </c>
      <c r="F148" s="73" t="s">
        <v>16</v>
      </c>
    </row>
    <row r="149" spans="1:6" ht="31.5" customHeight="1" thickBot="1" x14ac:dyDescent="0.3">
      <c r="A149" s="181" t="s">
        <v>81</v>
      </c>
      <c r="B149" s="182"/>
      <c r="C149" s="87"/>
      <c r="D149" s="74"/>
      <c r="E149" s="74"/>
      <c r="F149" s="75"/>
    </row>
    <row r="150" spans="1:6" ht="38.25" customHeight="1" x14ac:dyDescent="0.25">
      <c r="A150" s="243">
        <v>1</v>
      </c>
      <c r="B150" s="241" t="s">
        <v>58</v>
      </c>
      <c r="C150" s="126" t="s">
        <v>116</v>
      </c>
      <c r="D150" s="187">
        <f>SUM(F150,F151)</f>
        <v>120000</v>
      </c>
      <c r="E150" s="117" t="s">
        <v>55</v>
      </c>
      <c r="F150" s="119">
        <v>118000</v>
      </c>
    </row>
    <row r="151" spans="1:6" ht="40.5" customHeight="1" x14ac:dyDescent="0.25">
      <c r="A151" s="244"/>
      <c r="B151" s="242"/>
      <c r="C151" s="127"/>
      <c r="D151" s="167"/>
      <c r="E151" s="118" t="s">
        <v>131</v>
      </c>
      <c r="F151" s="120">
        <v>2000</v>
      </c>
    </row>
    <row r="152" spans="1:6" ht="15" customHeight="1" x14ac:dyDescent="0.25">
      <c r="A152" s="194">
        <v>2</v>
      </c>
      <c r="B152" s="197" t="s">
        <v>59</v>
      </c>
      <c r="C152" s="203" t="s">
        <v>115</v>
      </c>
      <c r="D152" s="200">
        <f>SUM(F152,F156)</f>
        <v>500000</v>
      </c>
      <c r="E152" s="136" t="s">
        <v>60</v>
      </c>
      <c r="F152" s="133">
        <v>200000</v>
      </c>
    </row>
    <row r="153" spans="1:6" x14ac:dyDescent="0.25">
      <c r="A153" s="195"/>
      <c r="B153" s="198"/>
      <c r="C153" s="204"/>
      <c r="D153" s="201"/>
      <c r="E153" s="137"/>
      <c r="F153" s="134"/>
    </row>
    <row r="154" spans="1:6" x14ac:dyDescent="0.25">
      <c r="A154" s="195"/>
      <c r="B154" s="198"/>
      <c r="C154" s="204"/>
      <c r="D154" s="201"/>
      <c r="E154" s="137"/>
      <c r="F154" s="134"/>
    </row>
    <row r="155" spans="1:6" x14ac:dyDescent="0.25">
      <c r="A155" s="195"/>
      <c r="B155" s="198"/>
      <c r="C155" s="204"/>
      <c r="D155" s="201"/>
      <c r="E155" s="138"/>
      <c r="F155" s="135"/>
    </row>
    <row r="156" spans="1:6" ht="36" x14ac:dyDescent="0.25">
      <c r="A156" s="196"/>
      <c r="B156" s="199"/>
      <c r="C156" s="127"/>
      <c r="D156" s="202"/>
      <c r="E156" s="110" t="s">
        <v>126</v>
      </c>
      <c r="F156" s="112">
        <v>300000</v>
      </c>
    </row>
    <row r="157" spans="1:6" ht="15.75" x14ac:dyDescent="0.25">
      <c r="A157" s="156" t="s">
        <v>34</v>
      </c>
      <c r="B157" s="175"/>
      <c r="C157" s="90"/>
      <c r="D157" s="188">
        <f>SUM(D150,D152)</f>
        <v>620000</v>
      </c>
      <c r="E157" s="189"/>
      <c r="F157" s="190"/>
    </row>
    <row r="158" spans="1:6" ht="15.75" x14ac:dyDescent="0.25">
      <c r="A158" s="39"/>
      <c r="B158" s="39"/>
      <c r="C158" s="39"/>
      <c r="D158" s="40"/>
      <c r="E158" s="40"/>
      <c r="F158" s="40"/>
    </row>
    <row r="159" spans="1:6" ht="15.75" x14ac:dyDescent="0.25">
      <c r="A159" s="39"/>
      <c r="B159" s="39"/>
      <c r="C159" s="39"/>
      <c r="D159" s="40"/>
      <c r="E159" s="40"/>
      <c r="F159" s="40"/>
    </row>
    <row r="160" spans="1:6" ht="15.75" x14ac:dyDescent="0.25">
      <c r="A160" s="39"/>
      <c r="B160" s="39"/>
      <c r="C160" s="39"/>
      <c r="D160" s="40"/>
      <c r="E160" s="40"/>
      <c r="F160" s="40"/>
    </row>
    <row r="161" spans="1:6" x14ac:dyDescent="0.25">
      <c r="A161" s="183" t="s">
        <v>15</v>
      </c>
      <c r="B161" s="184"/>
      <c r="C161" s="121" t="s">
        <v>87</v>
      </c>
      <c r="D161" s="154" t="s">
        <v>16</v>
      </c>
      <c r="E161" s="166" t="s">
        <v>17</v>
      </c>
      <c r="F161" s="166"/>
    </row>
    <row r="162" spans="1:6" x14ac:dyDescent="0.25">
      <c r="A162" s="185"/>
      <c r="B162" s="186"/>
      <c r="C162" s="122"/>
      <c r="D162" s="154"/>
      <c r="E162" s="54" t="s">
        <v>18</v>
      </c>
      <c r="F162" s="54" t="s">
        <v>16</v>
      </c>
    </row>
    <row r="163" spans="1:6" x14ac:dyDescent="0.25">
      <c r="A163" s="147" t="s">
        <v>80</v>
      </c>
      <c r="B163" s="148"/>
      <c r="C163" s="84"/>
      <c r="D163" s="55"/>
      <c r="E163" s="55"/>
      <c r="F163" s="56"/>
    </row>
    <row r="164" spans="1:6" x14ac:dyDescent="0.25">
      <c r="A164" s="149"/>
      <c r="B164" s="150"/>
      <c r="C164" s="85"/>
      <c r="D164" s="57"/>
      <c r="E164" s="57"/>
      <c r="F164" s="58"/>
    </row>
    <row r="165" spans="1:6" x14ac:dyDescent="0.25">
      <c r="A165" s="207" t="s">
        <v>6</v>
      </c>
      <c r="B165" s="232" t="s">
        <v>52</v>
      </c>
      <c r="C165" s="123" t="s">
        <v>104</v>
      </c>
      <c r="D165" s="229">
        <f>SUM(F165)</f>
        <v>170000</v>
      </c>
      <c r="E165" s="141" t="s">
        <v>61</v>
      </c>
      <c r="F165" s="144">
        <v>170000</v>
      </c>
    </row>
    <row r="166" spans="1:6" x14ac:dyDescent="0.25">
      <c r="A166" s="208"/>
      <c r="B166" s="233"/>
      <c r="C166" s="192"/>
      <c r="D166" s="230"/>
      <c r="E166" s="142"/>
      <c r="F166" s="145"/>
    </row>
    <row r="167" spans="1:6" x14ac:dyDescent="0.25">
      <c r="A167" s="208"/>
      <c r="B167" s="233"/>
      <c r="C167" s="192"/>
      <c r="D167" s="230"/>
      <c r="E167" s="142"/>
      <c r="F167" s="145"/>
    </row>
    <row r="168" spans="1:6" ht="47.25" customHeight="1" x14ac:dyDescent="0.25">
      <c r="A168" s="209"/>
      <c r="B168" s="234"/>
      <c r="C168" s="193"/>
      <c r="D168" s="231"/>
      <c r="E168" s="143"/>
      <c r="F168" s="146"/>
    </row>
    <row r="169" spans="1:6" ht="15.75" x14ac:dyDescent="0.25">
      <c r="A169" s="156" t="s">
        <v>34</v>
      </c>
      <c r="B169" s="157"/>
      <c r="C169" s="90"/>
      <c r="D169" s="188">
        <f>SUM(D165)</f>
        <v>170000</v>
      </c>
      <c r="E169" s="189"/>
      <c r="F169" s="190"/>
    </row>
    <row r="170" spans="1:6" ht="15.75" x14ac:dyDescent="0.25">
      <c r="A170" s="39"/>
      <c r="B170" s="39"/>
      <c r="C170" s="39"/>
      <c r="D170" s="40"/>
      <c r="E170" s="40"/>
      <c r="F170" s="40"/>
    </row>
    <row r="171" spans="1:6" ht="15.75" x14ac:dyDescent="0.25">
      <c r="A171" s="39"/>
      <c r="B171" s="39"/>
      <c r="C171" s="39"/>
      <c r="D171" s="40"/>
      <c r="E171" s="40"/>
      <c r="F171" s="40"/>
    </row>
    <row r="172" spans="1:6" ht="15.75" x14ac:dyDescent="0.25">
      <c r="A172" s="39"/>
      <c r="B172" s="39"/>
      <c r="C172" s="39"/>
      <c r="D172" s="40"/>
      <c r="E172" s="40"/>
      <c r="F172" s="40"/>
    </row>
    <row r="173" spans="1:6" x14ac:dyDescent="0.25">
      <c r="A173" s="183" t="s">
        <v>15</v>
      </c>
      <c r="B173" s="184"/>
      <c r="C173" s="121" t="s">
        <v>87</v>
      </c>
      <c r="D173" s="154" t="s">
        <v>16</v>
      </c>
      <c r="E173" s="166" t="s">
        <v>17</v>
      </c>
      <c r="F173" s="166"/>
    </row>
    <row r="174" spans="1:6" x14ac:dyDescent="0.25">
      <c r="A174" s="185"/>
      <c r="B174" s="186"/>
      <c r="C174" s="122"/>
      <c r="D174" s="154"/>
      <c r="E174" s="54" t="s">
        <v>18</v>
      </c>
      <c r="F174" s="54" t="s">
        <v>16</v>
      </c>
    </row>
    <row r="175" spans="1:6" x14ac:dyDescent="0.25">
      <c r="A175" s="147" t="s">
        <v>79</v>
      </c>
      <c r="B175" s="148"/>
      <c r="C175" s="84"/>
      <c r="D175" s="55"/>
      <c r="E175" s="55"/>
      <c r="F175" s="56"/>
    </row>
    <row r="176" spans="1:6" x14ac:dyDescent="0.25">
      <c r="A176" s="149"/>
      <c r="B176" s="150"/>
      <c r="C176" s="85"/>
      <c r="D176" s="57"/>
      <c r="E176" s="57"/>
      <c r="F176" s="58"/>
    </row>
    <row r="177" spans="1:6" ht="15" customHeight="1" x14ac:dyDescent="0.25">
      <c r="A177" s="207" t="s">
        <v>6</v>
      </c>
      <c r="B177" s="158" t="s">
        <v>53</v>
      </c>
      <c r="C177" s="123" t="s">
        <v>103</v>
      </c>
      <c r="D177" s="210">
        <f>SUM(F177)</f>
        <v>75000</v>
      </c>
      <c r="E177" s="141" t="s">
        <v>8</v>
      </c>
      <c r="F177" s="144">
        <v>75000</v>
      </c>
    </row>
    <row r="178" spans="1:6" x14ac:dyDescent="0.25">
      <c r="A178" s="208"/>
      <c r="B178" s="159"/>
      <c r="C178" s="124"/>
      <c r="D178" s="210"/>
      <c r="E178" s="142"/>
      <c r="F178" s="145"/>
    </row>
    <row r="179" spans="1:6" ht="36" customHeight="1" x14ac:dyDescent="0.25">
      <c r="A179" s="209"/>
      <c r="B179" s="160"/>
      <c r="C179" s="125"/>
      <c r="D179" s="210"/>
      <c r="E179" s="143"/>
      <c r="F179" s="146"/>
    </row>
    <row r="180" spans="1:6" ht="15.75" x14ac:dyDescent="0.25">
      <c r="A180" s="156" t="s">
        <v>34</v>
      </c>
      <c r="B180" s="157"/>
      <c r="C180" s="90"/>
      <c r="D180" s="188">
        <f>SUM(D177)</f>
        <v>75000</v>
      </c>
      <c r="E180" s="189"/>
      <c r="F180" s="190"/>
    </row>
    <row r="181" spans="1:6" ht="15" customHeight="1" x14ac:dyDescent="0.25">
      <c r="A181" s="39"/>
      <c r="B181" s="39"/>
      <c r="C181" s="39"/>
      <c r="D181" s="40"/>
      <c r="E181" s="40"/>
      <c r="F181" s="40"/>
    </row>
    <row r="182" spans="1:6" ht="15" customHeight="1" x14ac:dyDescent="0.25">
      <c r="A182" s="39"/>
      <c r="B182" s="39"/>
      <c r="C182" s="39"/>
      <c r="D182" s="40"/>
      <c r="E182" s="40"/>
      <c r="F182" s="40"/>
    </row>
    <row r="183" spans="1:6" ht="15" customHeight="1" x14ac:dyDescent="0.25">
      <c r="A183" s="39"/>
      <c r="B183" s="39"/>
      <c r="C183" s="39"/>
      <c r="D183" s="40"/>
      <c r="E183" s="40"/>
      <c r="F183" s="40"/>
    </row>
    <row r="184" spans="1:6" ht="15" customHeight="1" x14ac:dyDescent="0.25">
      <c r="A184" s="183" t="s">
        <v>15</v>
      </c>
      <c r="B184" s="184"/>
      <c r="C184" s="121" t="s">
        <v>87</v>
      </c>
      <c r="D184" s="154" t="s">
        <v>16</v>
      </c>
      <c r="E184" s="166" t="s">
        <v>17</v>
      </c>
      <c r="F184" s="166"/>
    </row>
    <row r="185" spans="1:6" ht="15" customHeight="1" x14ac:dyDescent="0.25">
      <c r="A185" s="185"/>
      <c r="B185" s="186"/>
      <c r="C185" s="122"/>
      <c r="D185" s="154"/>
      <c r="E185" s="54" t="s">
        <v>18</v>
      </c>
      <c r="F185" s="54" t="s">
        <v>16</v>
      </c>
    </row>
    <row r="186" spans="1:6" ht="15" customHeight="1" x14ac:dyDescent="0.25">
      <c r="A186" s="147" t="s">
        <v>78</v>
      </c>
      <c r="B186" s="148"/>
      <c r="C186" s="84"/>
      <c r="D186" s="55"/>
      <c r="E186" s="55"/>
      <c r="F186" s="56"/>
    </row>
    <row r="187" spans="1:6" ht="15" customHeight="1" x14ac:dyDescent="0.25">
      <c r="A187" s="149"/>
      <c r="B187" s="150"/>
      <c r="C187" s="85"/>
      <c r="D187" s="57"/>
      <c r="E187" s="57"/>
      <c r="F187" s="58"/>
    </row>
    <row r="188" spans="1:6" ht="15" customHeight="1" x14ac:dyDescent="0.25">
      <c r="A188" s="246" t="s">
        <v>6</v>
      </c>
      <c r="B188" s="158" t="s">
        <v>77</v>
      </c>
      <c r="C188" s="123" t="s">
        <v>117</v>
      </c>
      <c r="D188" s="229">
        <f>SUM(F188:F194)</f>
        <v>3670000</v>
      </c>
      <c r="E188" s="251" t="s">
        <v>8</v>
      </c>
      <c r="F188" s="245">
        <v>913837</v>
      </c>
    </row>
    <row r="189" spans="1:6" ht="15" customHeight="1" x14ac:dyDescent="0.25">
      <c r="A189" s="247"/>
      <c r="B189" s="159"/>
      <c r="C189" s="124"/>
      <c r="D189" s="230"/>
      <c r="E189" s="251"/>
      <c r="F189" s="245"/>
    </row>
    <row r="190" spans="1:6" ht="15" customHeight="1" x14ac:dyDescent="0.25">
      <c r="A190" s="247"/>
      <c r="B190" s="159"/>
      <c r="C190" s="124"/>
      <c r="D190" s="230"/>
      <c r="E190" s="251"/>
      <c r="F190" s="245"/>
    </row>
    <row r="191" spans="1:6" ht="37.5" customHeight="1" x14ac:dyDescent="0.25">
      <c r="A191" s="247"/>
      <c r="B191" s="159"/>
      <c r="C191" s="124"/>
      <c r="D191" s="230"/>
      <c r="E191" s="27" t="s">
        <v>126</v>
      </c>
      <c r="F191" s="28">
        <v>639000</v>
      </c>
    </row>
    <row r="192" spans="1:6" ht="40.5" customHeight="1" x14ac:dyDescent="0.25">
      <c r="A192" s="247"/>
      <c r="B192" s="159"/>
      <c r="C192" s="124"/>
      <c r="D192" s="230"/>
      <c r="E192" s="27" t="s">
        <v>120</v>
      </c>
      <c r="F192" s="28">
        <v>430000</v>
      </c>
    </row>
    <row r="193" spans="1:6" ht="40.5" customHeight="1" x14ac:dyDescent="0.25">
      <c r="A193" s="247"/>
      <c r="B193" s="159"/>
      <c r="C193" s="124"/>
      <c r="D193" s="230"/>
      <c r="E193" s="27" t="s">
        <v>132</v>
      </c>
      <c r="F193" s="28">
        <v>204000</v>
      </c>
    </row>
    <row r="194" spans="1:6" ht="24.75" customHeight="1" x14ac:dyDescent="0.25">
      <c r="A194" s="248"/>
      <c r="B194" s="160"/>
      <c r="C194" s="125"/>
      <c r="D194" s="231"/>
      <c r="E194" s="27" t="s">
        <v>67</v>
      </c>
      <c r="F194" s="28">
        <v>1483163</v>
      </c>
    </row>
    <row r="195" spans="1:6" ht="15" customHeight="1" x14ac:dyDescent="0.25">
      <c r="A195" s="156" t="s">
        <v>34</v>
      </c>
      <c r="B195" s="157"/>
      <c r="C195" s="90"/>
      <c r="D195" s="188">
        <f>SUM(D188)</f>
        <v>3670000</v>
      </c>
      <c r="E195" s="189"/>
      <c r="F195" s="190"/>
    </row>
    <row r="196" spans="1:6" ht="15" customHeight="1" x14ac:dyDescent="0.25">
      <c r="A196" s="39"/>
      <c r="B196" s="39"/>
      <c r="C196" s="39"/>
      <c r="D196" s="40"/>
      <c r="E196" s="40"/>
      <c r="F196" s="40"/>
    </row>
    <row r="197" spans="1:6" ht="15" customHeight="1" x14ac:dyDescent="0.25">
      <c r="A197" s="39"/>
      <c r="B197" s="39"/>
      <c r="C197" s="39"/>
      <c r="D197" s="40"/>
      <c r="E197" s="40"/>
      <c r="F197" s="40"/>
    </row>
    <row r="198" spans="1:6" ht="15" customHeight="1" x14ac:dyDescent="0.25">
      <c r="A198" s="39"/>
      <c r="B198" s="39"/>
      <c r="C198" s="39"/>
      <c r="D198" s="40"/>
      <c r="E198" s="40"/>
      <c r="F198" s="40"/>
    </row>
    <row r="199" spans="1:6" ht="15" customHeight="1" x14ac:dyDescent="0.25">
      <c r="A199" s="183" t="s">
        <v>15</v>
      </c>
      <c r="B199" s="184"/>
      <c r="C199" s="121" t="s">
        <v>87</v>
      </c>
      <c r="D199" s="154" t="s">
        <v>16</v>
      </c>
      <c r="E199" s="166" t="s">
        <v>17</v>
      </c>
      <c r="F199" s="166"/>
    </row>
    <row r="200" spans="1:6" ht="15" customHeight="1" x14ac:dyDescent="0.25">
      <c r="A200" s="185"/>
      <c r="B200" s="186"/>
      <c r="C200" s="122"/>
      <c r="D200" s="154"/>
      <c r="E200" s="54" t="s">
        <v>18</v>
      </c>
      <c r="F200" s="54" t="s">
        <v>16</v>
      </c>
    </row>
    <row r="201" spans="1:6" ht="15" customHeight="1" x14ac:dyDescent="0.25">
      <c r="A201" s="147" t="s">
        <v>97</v>
      </c>
      <c r="B201" s="148"/>
      <c r="C201" s="84"/>
      <c r="D201" s="55"/>
      <c r="E201" s="55"/>
      <c r="F201" s="56"/>
    </row>
    <row r="202" spans="1:6" ht="15" customHeight="1" x14ac:dyDescent="0.25">
      <c r="A202" s="149"/>
      <c r="B202" s="150"/>
      <c r="C202" s="85"/>
      <c r="D202" s="57"/>
      <c r="E202" s="57"/>
      <c r="F202" s="58"/>
    </row>
    <row r="203" spans="1:6" ht="15" customHeight="1" x14ac:dyDescent="0.25">
      <c r="A203" s="246" t="s">
        <v>6</v>
      </c>
      <c r="B203" s="158" t="s">
        <v>98</v>
      </c>
      <c r="C203" s="123" t="s">
        <v>102</v>
      </c>
      <c r="D203" s="229">
        <f>SUM(F203)</f>
        <v>20000</v>
      </c>
      <c r="E203" s="251" t="s">
        <v>126</v>
      </c>
      <c r="F203" s="245">
        <v>20000</v>
      </c>
    </row>
    <row r="204" spans="1:6" ht="15" customHeight="1" x14ac:dyDescent="0.25">
      <c r="A204" s="247"/>
      <c r="B204" s="159"/>
      <c r="C204" s="124"/>
      <c r="D204" s="230"/>
      <c r="E204" s="251"/>
      <c r="F204" s="245"/>
    </row>
    <row r="205" spans="1:6" ht="15" customHeight="1" x14ac:dyDescent="0.25">
      <c r="A205" s="247"/>
      <c r="B205" s="159"/>
      <c r="C205" s="125"/>
      <c r="D205" s="230"/>
      <c r="E205" s="251"/>
      <c r="F205" s="245"/>
    </row>
    <row r="206" spans="1:6" ht="15" customHeight="1" x14ac:dyDescent="0.25">
      <c r="A206" s="156" t="s">
        <v>34</v>
      </c>
      <c r="B206" s="157"/>
      <c r="C206" s="90"/>
      <c r="D206" s="188">
        <f>SUM(D203)</f>
        <v>20000</v>
      </c>
      <c r="E206" s="189"/>
      <c r="F206" s="190"/>
    </row>
    <row r="207" spans="1:6" ht="15.75" x14ac:dyDescent="0.25">
      <c r="A207" s="39"/>
      <c r="B207" s="39"/>
      <c r="C207" s="39"/>
      <c r="D207" s="40"/>
      <c r="E207" s="40"/>
      <c r="F207" s="40"/>
    </row>
    <row r="208" spans="1:6" ht="15" customHeight="1" x14ac:dyDescent="0.25">
      <c r="A208" s="206" t="s">
        <v>49</v>
      </c>
      <c r="B208" s="206"/>
      <c r="C208" s="81"/>
      <c r="D208" s="191">
        <f>SUM(D206,D195,D180,D169,D157,D143,D131,C120,C100,C81,D68)</f>
        <v>11834149.280000001</v>
      </c>
      <c r="E208" s="191"/>
      <c r="F208" s="80" t="s">
        <v>54</v>
      </c>
    </row>
    <row r="209" spans="1:6" ht="15" customHeight="1" x14ac:dyDescent="0.25">
      <c r="A209" s="17"/>
      <c r="B209" s="17"/>
      <c r="C209" s="17"/>
      <c r="D209" s="14"/>
      <c r="E209" s="18"/>
      <c r="F209" s="18"/>
    </row>
    <row r="210" spans="1:6" ht="15" customHeight="1" x14ac:dyDescent="0.25">
      <c r="A210" s="17"/>
      <c r="B210" s="17"/>
      <c r="C210" s="17"/>
      <c r="D210" s="14"/>
      <c r="E210" s="18"/>
      <c r="F210" s="18"/>
    </row>
    <row r="211" spans="1:6" x14ac:dyDescent="0.25">
      <c r="A211" s="7"/>
      <c r="B211" s="7"/>
      <c r="C211" s="7"/>
      <c r="D211" s="31"/>
      <c r="E211" s="7"/>
      <c r="F211" s="7"/>
    </row>
    <row r="212" spans="1:6" x14ac:dyDescent="0.25">
      <c r="A212" s="132" t="s">
        <v>20</v>
      </c>
      <c r="B212" s="132"/>
      <c r="C212" s="132"/>
      <c r="D212" s="132"/>
      <c r="E212" s="132"/>
      <c r="F212" s="132"/>
    </row>
    <row r="213" spans="1:6" x14ac:dyDescent="0.25">
      <c r="A213" s="7"/>
      <c r="B213" s="7"/>
      <c r="C213" s="7"/>
      <c r="D213" s="7"/>
      <c r="E213" s="7"/>
      <c r="F213" s="7"/>
    </row>
    <row r="214" spans="1:6" x14ac:dyDescent="0.25">
      <c r="A214" s="7" t="s">
        <v>137</v>
      </c>
      <c r="B214" s="7"/>
      <c r="C214" s="7"/>
      <c r="D214" s="7"/>
      <c r="E214" s="7"/>
      <c r="F214" s="7"/>
    </row>
    <row r="215" spans="1:6" x14ac:dyDescent="0.25">
      <c r="A215" s="7"/>
      <c r="B215" s="7"/>
      <c r="C215" s="7"/>
      <c r="D215" s="7"/>
      <c r="E215" s="7"/>
      <c r="F215" s="7"/>
    </row>
    <row r="216" spans="1:6" x14ac:dyDescent="0.25">
      <c r="A216" s="7"/>
      <c r="B216" s="7"/>
      <c r="C216" s="7"/>
      <c r="D216" s="132" t="s">
        <v>99</v>
      </c>
      <c r="E216" s="132"/>
      <c r="F216" s="132"/>
    </row>
    <row r="217" spans="1:6" x14ac:dyDescent="0.25">
      <c r="A217" s="7"/>
      <c r="B217" s="7"/>
      <c r="C217" s="7"/>
      <c r="D217" s="132" t="s">
        <v>100</v>
      </c>
      <c r="E217" s="132"/>
      <c r="F217" s="132"/>
    </row>
  </sheetData>
  <mergeCells count="189">
    <mergeCell ref="A184:B185"/>
    <mergeCell ref="D184:D185"/>
    <mergeCell ref="B48:B51"/>
    <mergeCell ref="A48:A51"/>
    <mergeCell ref="C48:C51"/>
    <mergeCell ref="D48:D51"/>
    <mergeCell ref="E45:F45"/>
    <mergeCell ref="D45:D46"/>
    <mergeCell ref="A206:B206"/>
    <mergeCell ref="D206:F206"/>
    <mergeCell ref="D98:D99"/>
    <mergeCell ref="C98:C99"/>
    <mergeCell ref="A98:A99"/>
    <mergeCell ref="B98:B99"/>
    <mergeCell ref="C108:C110"/>
    <mergeCell ref="C89:C90"/>
    <mergeCell ref="A199:B200"/>
    <mergeCell ref="D199:D200"/>
    <mergeCell ref="E199:F199"/>
    <mergeCell ref="A201:B202"/>
    <mergeCell ref="A203:A205"/>
    <mergeCell ref="B203:B205"/>
    <mergeCell ref="D203:D205"/>
    <mergeCell ref="E203:E205"/>
    <mergeCell ref="F203:F205"/>
    <mergeCell ref="A195:B195"/>
    <mergeCell ref="D195:F195"/>
    <mergeCell ref="A188:A194"/>
    <mergeCell ref="B188:B194"/>
    <mergeCell ref="D188:D194"/>
    <mergeCell ref="C52:C57"/>
    <mergeCell ref="C60:C61"/>
    <mergeCell ref="C62:C63"/>
    <mergeCell ref="C96:C97"/>
    <mergeCell ref="C100:F100"/>
    <mergeCell ref="C72:C73"/>
    <mergeCell ref="C75:C77"/>
    <mergeCell ref="C85:C86"/>
    <mergeCell ref="C81:F81"/>
    <mergeCell ref="E188:E190"/>
    <mergeCell ref="F188:F190"/>
    <mergeCell ref="E165:E168"/>
    <mergeCell ref="F165:F168"/>
    <mergeCell ref="E128:E130"/>
    <mergeCell ref="F128:F130"/>
    <mergeCell ref="C135:C136"/>
    <mergeCell ref="C147:C148"/>
    <mergeCell ref="D108:D110"/>
    <mergeCell ref="A6:F6"/>
    <mergeCell ref="A7:F7"/>
    <mergeCell ref="A8:F8"/>
    <mergeCell ref="D52:D57"/>
    <mergeCell ref="B52:B57"/>
    <mergeCell ref="A52:A57"/>
    <mergeCell ref="D165:D168"/>
    <mergeCell ref="B165:B168"/>
    <mergeCell ref="A165:A168"/>
    <mergeCell ref="B128:B130"/>
    <mergeCell ref="A128:A130"/>
    <mergeCell ref="D128:D130"/>
    <mergeCell ref="A143:B143"/>
    <mergeCell ref="C45:C46"/>
    <mergeCell ref="C120:F120"/>
    <mergeCell ref="D118:D119"/>
    <mergeCell ref="D143:F143"/>
    <mergeCell ref="A137:B138"/>
    <mergeCell ref="E135:F135"/>
    <mergeCell ref="D135:D136"/>
    <mergeCell ref="A135:B136"/>
    <mergeCell ref="D131:F131"/>
    <mergeCell ref="B150:B151"/>
    <mergeCell ref="A150:A151"/>
    <mergeCell ref="D68:F68"/>
    <mergeCell ref="D60:D61"/>
    <mergeCell ref="D62:D63"/>
    <mergeCell ref="E112:E117"/>
    <mergeCell ref="F112:F117"/>
    <mergeCell ref="A120:B120"/>
    <mergeCell ref="A60:A61"/>
    <mergeCell ref="A72:B73"/>
    <mergeCell ref="D72:D73"/>
    <mergeCell ref="E72:F72"/>
    <mergeCell ref="A75:A77"/>
    <mergeCell ref="B75:B77"/>
    <mergeCell ref="D75:D77"/>
    <mergeCell ref="E75:E77"/>
    <mergeCell ref="F75:F77"/>
    <mergeCell ref="A118:A119"/>
    <mergeCell ref="B118:B119"/>
    <mergeCell ref="C118:C119"/>
    <mergeCell ref="D89:D90"/>
    <mergeCell ref="A81:B81"/>
    <mergeCell ref="C104:C105"/>
    <mergeCell ref="H61:H62"/>
    <mergeCell ref="A208:B208"/>
    <mergeCell ref="A180:B180"/>
    <mergeCell ref="D180:F180"/>
    <mergeCell ref="E177:E179"/>
    <mergeCell ref="F177:F179"/>
    <mergeCell ref="A173:B174"/>
    <mergeCell ref="D173:D174"/>
    <mergeCell ref="E173:F173"/>
    <mergeCell ref="A175:B176"/>
    <mergeCell ref="A177:A179"/>
    <mergeCell ref="B177:B179"/>
    <mergeCell ref="D177:D179"/>
    <mergeCell ref="A169:B169"/>
    <mergeCell ref="D169:F169"/>
    <mergeCell ref="B60:B61"/>
    <mergeCell ref="B62:B63"/>
    <mergeCell ref="A108:A110"/>
    <mergeCell ref="B108:B110"/>
    <mergeCell ref="A124:B125"/>
    <mergeCell ref="F139:F141"/>
    <mergeCell ref="A96:A97"/>
    <mergeCell ref="E108:E110"/>
    <mergeCell ref="D139:D141"/>
    <mergeCell ref="D217:F217"/>
    <mergeCell ref="E147:F147"/>
    <mergeCell ref="A157:B157"/>
    <mergeCell ref="A147:B148"/>
    <mergeCell ref="D147:D148"/>
    <mergeCell ref="D216:F216"/>
    <mergeCell ref="A212:F212"/>
    <mergeCell ref="A149:B149"/>
    <mergeCell ref="A161:B162"/>
    <mergeCell ref="D161:D162"/>
    <mergeCell ref="E161:F161"/>
    <mergeCell ref="A163:B164"/>
    <mergeCell ref="D150:D151"/>
    <mergeCell ref="D157:F157"/>
    <mergeCell ref="D208:E208"/>
    <mergeCell ref="C203:C205"/>
    <mergeCell ref="C165:C168"/>
    <mergeCell ref="C177:C179"/>
    <mergeCell ref="A152:A156"/>
    <mergeCell ref="B152:B156"/>
    <mergeCell ref="D152:D156"/>
    <mergeCell ref="C152:C156"/>
    <mergeCell ref="E184:F184"/>
    <mergeCell ref="A186:B187"/>
    <mergeCell ref="E139:E141"/>
    <mergeCell ref="A41:F41"/>
    <mergeCell ref="C124:C125"/>
    <mergeCell ref="A45:B46"/>
    <mergeCell ref="A131:B131"/>
    <mergeCell ref="B139:B141"/>
    <mergeCell ref="A139:A141"/>
    <mergeCell ref="A62:A63"/>
    <mergeCell ref="A47:B47"/>
    <mergeCell ref="A87:B88"/>
    <mergeCell ref="A85:B86"/>
    <mergeCell ref="D85:D86"/>
    <mergeCell ref="E85:F85"/>
    <mergeCell ref="A104:B105"/>
    <mergeCell ref="D104:D105"/>
    <mergeCell ref="E104:F104"/>
    <mergeCell ref="A106:B107"/>
    <mergeCell ref="D96:D97"/>
    <mergeCell ref="B89:B90"/>
    <mergeCell ref="A89:A90"/>
    <mergeCell ref="A74:B74"/>
    <mergeCell ref="F108:F110"/>
    <mergeCell ref="E124:F124"/>
    <mergeCell ref="A68:B68"/>
    <mergeCell ref="C161:C162"/>
    <mergeCell ref="C173:C174"/>
    <mergeCell ref="C184:C185"/>
    <mergeCell ref="C199:C200"/>
    <mergeCell ref="C128:C130"/>
    <mergeCell ref="C139:C140"/>
    <mergeCell ref="C188:C194"/>
    <mergeCell ref="C150:C151"/>
    <mergeCell ref="A10:F10"/>
    <mergeCell ref="A11:F11"/>
    <mergeCell ref="A13:F13"/>
    <mergeCell ref="A16:F16"/>
    <mergeCell ref="F152:F155"/>
    <mergeCell ref="E152:E155"/>
    <mergeCell ref="A100:B100"/>
    <mergeCell ref="E89:E95"/>
    <mergeCell ref="F89:F95"/>
    <mergeCell ref="E96:E97"/>
    <mergeCell ref="F96:F97"/>
    <mergeCell ref="A126:B127"/>
    <mergeCell ref="B96:B97"/>
    <mergeCell ref="A20:F20"/>
    <mergeCell ref="A18:F18"/>
    <mergeCell ref="D124:D125"/>
  </mergeCells>
  <printOptions horizontalCentered="1"/>
  <pageMargins left="0" right="0" top="0.7" bottom="0.35433070866141703" header="8.4375000000000006E-3" footer="0"/>
  <pageSetup paperSize="9" scale="83" orientation="portrait" r:id="rId1"/>
  <headerFooter>
    <oddFooter>&amp;R&amp;P</oddFooter>
  </headerFooter>
  <rowBreaks count="5" manualBreakCount="5">
    <brk id="40" max="4" man="1"/>
    <brk id="68" max="5" man="1"/>
    <brk id="101" max="5" man="1"/>
    <brk id="144" max="5" man="1"/>
    <brk id="18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Grgurić</dc:creator>
  <cp:lastModifiedBy>Kristina Grgurić</cp:lastModifiedBy>
  <cp:lastPrinted>2021-12-29T12:19:10Z</cp:lastPrinted>
  <dcterms:created xsi:type="dcterms:W3CDTF">2014-12-11T12:04:21Z</dcterms:created>
  <dcterms:modified xsi:type="dcterms:W3CDTF">2022-12-23T08:15:51Z</dcterms:modified>
</cp:coreProperties>
</file>